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08" yWindow="564" windowWidth="15612" windowHeight="8148"/>
  </bookViews>
  <sheets>
    <sheet name="Import by countries" sheetId="3" r:id="rId1"/>
    <sheet name="Import by products" sheetId="2" r:id="rId2"/>
  </sheets>
  <calcPr calcId="144525"/>
</workbook>
</file>

<file path=xl/calcChain.xml><?xml version="1.0" encoding="utf-8"?>
<calcChain xmlns="http://schemas.openxmlformats.org/spreadsheetml/2006/main">
  <c r="P14" i="3" l="1"/>
  <c r="P15" i="3"/>
  <c r="P16" i="3"/>
  <c r="P17" i="3"/>
  <c r="P18" i="3"/>
  <c r="P19" i="3"/>
  <c r="P20" i="3"/>
  <c r="P21" i="3"/>
  <c r="P22" i="3"/>
  <c r="P23" i="3"/>
  <c r="P24" i="3"/>
  <c r="P25" i="3"/>
  <c r="P26" i="3"/>
  <c r="P27" i="3"/>
  <c r="P28" i="3"/>
  <c r="P29" i="3"/>
  <c r="P30" i="3"/>
  <c r="P31" i="3"/>
  <c r="P32" i="3"/>
  <c r="P33" i="3"/>
  <c r="P34" i="3"/>
  <c r="P35" i="3"/>
  <c r="P36" i="3"/>
  <c r="P37" i="3"/>
  <c r="P38" i="3"/>
  <c r="P39" i="3"/>
  <c r="P40" i="3"/>
  <c r="P41" i="3"/>
  <c r="P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13" i="3"/>
  <c r="I13" i="3"/>
  <c r="K13" i="3"/>
  <c r="M14" i="3"/>
  <c r="M15" i="3"/>
  <c r="M16" i="3"/>
  <c r="M17" i="3"/>
  <c r="M18" i="3"/>
  <c r="M19" i="3"/>
  <c r="M20" i="3"/>
  <c r="M21" i="3"/>
  <c r="M22" i="3"/>
  <c r="M23" i="3"/>
  <c r="M24" i="3"/>
  <c r="M25" i="3"/>
  <c r="M26" i="3"/>
  <c r="M27" i="3"/>
  <c r="M28" i="3"/>
  <c r="M29" i="3"/>
  <c r="M30" i="3"/>
  <c r="M31" i="3"/>
  <c r="M32" i="3"/>
  <c r="M33" i="3"/>
  <c r="M34" i="3"/>
  <c r="M35" i="3"/>
  <c r="M36" i="3"/>
  <c r="M37" i="3"/>
  <c r="M38" i="3"/>
  <c r="M39" i="3"/>
  <c r="M40" i="3"/>
  <c r="M41" i="3"/>
  <c r="M13" i="3"/>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J11" i="2"/>
  <c r="K12" i="2" s="1"/>
  <c r="O13" i="3"/>
  <c r="O15" i="3"/>
  <c r="O16" i="3"/>
  <c r="O17" i="3"/>
  <c r="O18" i="3"/>
  <c r="O19" i="3"/>
  <c r="O20" i="3"/>
  <c r="O21" i="3"/>
  <c r="O22" i="3"/>
  <c r="O23" i="3"/>
  <c r="O24" i="3"/>
  <c r="O25" i="3"/>
  <c r="O26" i="3"/>
  <c r="O27" i="3"/>
  <c r="O28" i="3"/>
  <c r="O29" i="3"/>
  <c r="O30" i="3"/>
  <c r="O31" i="3"/>
  <c r="O32" i="3"/>
  <c r="O33" i="3"/>
  <c r="O34" i="3"/>
  <c r="O35" i="3"/>
  <c r="O36" i="3"/>
  <c r="O37" i="3"/>
  <c r="O38" i="3"/>
  <c r="O39" i="3"/>
  <c r="O40" i="3"/>
  <c r="O41" i="3"/>
  <c r="O14" i="3"/>
  <c r="N19" i="3"/>
  <c r="N29" i="3"/>
  <c r="N39" i="3"/>
  <c r="N18" i="3"/>
  <c r="N15" i="3"/>
  <c r="N16" i="3"/>
  <c r="N31" i="3"/>
  <c r="N23" i="3"/>
  <c r="N33" i="3"/>
  <c r="N26" i="3"/>
  <c r="N28" i="3"/>
  <c r="N34" i="3"/>
  <c r="N36" i="3"/>
  <c r="N32" i="3"/>
  <c r="N41" i="3"/>
  <c r="N17" i="3"/>
  <c r="N27" i="3"/>
  <c r="N40" i="3"/>
  <c r="N25" i="3"/>
  <c r="N38" i="3"/>
  <c r="N21" i="3"/>
  <c r="N14" i="3"/>
  <c r="N37" i="3"/>
  <c r="N24" i="3"/>
  <c r="N22" i="3"/>
  <c r="N35" i="3"/>
  <c r="N30" i="3"/>
  <c r="N20" i="3"/>
  <c r="N13" i="3"/>
  <c r="J46" i="2"/>
  <c r="J27" i="2"/>
  <c r="J14" i="2"/>
  <c r="J47" i="2"/>
  <c r="J17" i="2"/>
  <c r="J21" i="2"/>
  <c r="J20" i="2"/>
  <c r="J28" i="2"/>
  <c r="J39" i="2"/>
  <c r="J15" i="2"/>
  <c r="J40" i="2"/>
  <c r="J30" i="2"/>
  <c r="J26" i="2"/>
  <c r="J22" i="2"/>
  <c r="J29" i="2"/>
  <c r="J23" i="2"/>
  <c r="J18" i="2"/>
  <c r="J13" i="2"/>
  <c r="J37" i="2"/>
  <c r="J43" i="2"/>
  <c r="J16" i="2"/>
  <c r="J19" i="2"/>
  <c r="J38" i="2"/>
  <c r="J31" i="2"/>
  <c r="J44" i="2"/>
  <c r="J12" i="2"/>
  <c r="J36" i="2"/>
  <c r="J45" i="2"/>
  <c r="J25" i="2"/>
  <c r="J34" i="2"/>
  <c r="J33" i="2"/>
  <c r="J35" i="2"/>
  <c r="J41" i="2"/>
  <c r="J32" i="2"/>
  <c r="J24" i="2"/>
  <c r="J42" i="2"/>
  <c r="K13" i="2" l="1"/>
  <c r="K11" i="2"/>
</calcChain>
</file>

<file path=xl/sharedStrings.xml><?xml version="1.0" encoding="utf-8"?>
<sst xmlns="http://schemas.openxmlformats.org/spreadsheetml/2006/main" count="103" uniqueCount="86">
  <si>
    <t/>
  </si>
  <si>
    <t>Extracted on</t>
  </si>
  <si>
    <t>FLOW</t>
  </si>
  <si>
    <t>IMPORT</t>
  </si>
  <si>
    <t>INDICATORS</t>
  </si>
  <si>
    <t>VALUE_IN_EUROS</t>
  </si>
  <si>
    <t>PARTNER</t>
  </si>
  <si>
    <t>UKRAINE</t>
  </si>
  <si>
    <t>REPORTER</t>
  </si>
  <si>
    <t>EU28 (AT, BE, BG, CY, CZ, DE, DK, EE, ES, FI, FR, GB, GR, HR,HU, IE, IT, LT, LU, LV, MT, NL, PL, PT, RO, SE, SI, SK)</t>
  </si>
  <si>
    <t>Back to TOC</t>
  </si>
  <si>
    <t>PRODUCT/PERIOD</t>
  </si>
  <si>
    <t>94 FURNITURE; BEDDING, MATTRESSES, MATTRESS SUPPORTS, CUSHIONS AND SIMILAR STUFFED FURNISHINGS; LAMPS AND LIGHTING FITTINGS, NOT ELSEWHERE SPECIFIED OR INCLUDED; ILLUMINATED SIGNS, ILLUMINATED NAME-PLATES AND THE LIKE; PREFABRICATED BUILDINGS</t>
  </si>
  <si>
    <t>940110 SEATS FOR AIRCRAFT</t>
  </si>
  <si>
    <t>940120 SEATS FOR MOTOR VEHICLES</t>
  </si>
  <si>
    <t>940130 SWIVEL SEATS WITH VARIABLE HEIGHT ADJUSTMENTS (EXCL. MEDICAL, SURGICAL, DENTAL OR VETERINARY, AND BARBERS' CHAIRS)</t>
  </si>
  <si>
    <t>940140 SEATS, CONVERTIBLE INTO BEDS (EXCL. GARDEN SEATS AND CAMPING EQUIPMENT, AND MEDICAL, DENTAL OR SURGICAL FURNITURE)</t>
  </si>
  <si>
    <t>940159 SEATS OF CANE, OSIER OR SIMILAR MATERIALS (EXCL. OF BAMBOO OR RATTAN)</t>
  </si>
  <si>
    <t>940161 UPHOLSTERED SEATS, WITH WOODEN FRAMES (EXCL. CONVERTIBLE INTO BEDS)</t>
  </si>
  <si>
    <t>940169 SEATS, WITH WOODEN FRAMES (EXCL. UPHOLSTERED)</t>
  </si>
  <si>
    <t>940171 UPHOLSTERED SEATS, WITH METAL FRAMES (EXCL. SEATS FOR AIRCRAFT OR MOTOR VEHICLES, SWIVEL SEATS WITH VARIABLE HEIGHT ADJUSTMENTS AND MEDICAL, DENTAL OR SURGICAL FURNITURE)</t>
  </si>
  <si>
    <t>940179 SEATS, WITH METAL FRAMES (EXCL. UPHOLSTERED, SWIVEL SEATS WITH VARIABLE HEIGHT ADJUSTMENTS AND MEDICAL, DENTAL OR SURGICAL FURNITURE)</t>
  </si>
  <si>
    <t>940180 SEATS, N.E.S.</t>
  </si>
  <si>
    <t>940190 PARTS OF SEATS, N.E.S.</t>
  </si>
  <si>
    <t>940210 DENTISTS', BARBERS' OR SIMILAR CHAIRS HAVING ROTATING AS WELL AS BOTH RECLINING AND ELEVATING MOVEMENT, AND PARTS THEREOF, N.E.S.</t>
  </si>
  <si>
    <t>940290 OPERATING TABLES, EXAMINATION TABLES, AND OTHER MEDICAL, DENTAL, SURGICAL OR VETERINARY FURNITURE (EXCL. DENTISTS' OR SIMILAR CHAIRS, SPECIAL TABLES FOR X-RAY EXAMINATION, AND STRETCHERS AND LITTERS, INCL. TROLLEY-STRETCHERS)</t>
  </si>
  <si>
    <t>940310 METAL FURNITURE FOR OFFICES (EXCL. SEATS)</t>
  </si>
  <si>
    <t>940320 METAL FURNITURE (EXCL. FOR OFFICES, SEATS AND MEDICAL, SURGICAL, DENTAL OR VETERINARY FURNITURE)</t>
  </si>
  <si>
    <t>940330 WOODEN FURNITURE FOR OFFICES (EXCL. SEATS)</t>
  </si>
  <si>
    <t>940340 WOODEN FURNITURE FOR KITCHENS (EXCL. SEATS)</t>
  </si>
  <si>
    <t>940350 WOODEN FURNITURE FOR BEDROOMS (EXCL. SEATS)</t>
  </si>
  <si>
    <t>940360 WOODEN FURNITURE (EXCL. FOR OFFICES, KITCHENS AND BEDROOMS, AND SEATS)</t>
  </si>
  <si>
    <t>940370 FURNITURE OF PLASTIC (EXCL. MEDICAL, DENTAL, SURGICAL OR VETERINARY, AND SEATS)</t>
  </si>
  <si>
    <t>940389 FURNITURE OF CANE, OSIER OR SIMILAR MATERIALS (EXCL. OF BAMBOO, RATTAN, METAL, WOOD AND PLASTICS, AND SEATS AND MEDICAL, SURGICAL, DENTAL OR VETERINARY FURNITURE)</t>
  </si>
  <si>
    <t>940390 PARTS OF FURNITURE, N.E.S. (EXCL. OF SEATS AND MEDICAL, SURGICAL, DENTAL OR VETERINARY FURNITURE)</t>
  </si>
  <si>
    <t>940410 MATTRESS SUPPORTS FOR BED FRAMES (EXCL. SPRING INTERIORS FOR SEATS)</t>
  </si>
  <si>
    <t>940421 MATTRESSES OF CELLULAR RUBBER OR PLASTICS, WHETHER OR NOT COVERED</t>
  </si>
  <si>
    <t>940429 MATTRESSES, FITTED WITH SPRINGS OR STUFFED OR INTERNALLY FILLED WITH ANY MATERIAL (EXCL. CELLULAR RUBBER OR PLASTICS, PNEUMATIC OR WATER MATTRESSES AND PILLOWS)</t>
  </si>
  <si>
    <t>940430 SLEEPING BAGS, WHETHER OR NON-ELECTRICALLY HEATED</t>
  </si>
  <si>
    <t>940490 ARTICLES OF BEDDING AND SIMILAR FURNISHING, FITTED WITH SPRINGS OR STUFFED OR INTERNALLY FILLED WITH ANY MATERIAL OR OF CELLULAR RUBBER OR PLASTICS (EXCL. MATTRESS SUPPORTS, MATTRESSES, SLEEPING BAGS, PNEUMATIC OR WATER MATTRESSES AND PILLOWS, BLANKETS AND COVERS)</t>
  </si>
  <si>
    <t>940510 CHANDELIERS AND OTHER ELECTRIC CEILING OR WALL LIGHTING FITTINGS (EXCL. FOR LIGHTING PUBLIC OPEN SPACES OR THOROUGHFARES)</t>
  </si>
  <si>
    <t>940520 ELECTRIC TABLE, DESK, BEDSIDE OR FLOOR-STANDING LAMPS</t>
  </si>
  <si>
    <t>940540 ELECTRIC LAMPS AND LIGHTING FITTINGS, N.E.S.</t>
  </si>
  <si>
    <t>940550 NON-ELECTRICAL LAMPS AND LIGHTING FITTINGS, N.E.S.</t>
  </si>
  <si>
    <t>940560 ILLUMINATED SIGNS, ILLUMINATED NAMEPLATES AND THE LIKE, WITH A PERMANENTLY FIXED LIGHT SOURCE</t>
  </si>
  <si>
    <t>940591 PARTS OF LAMPS AND LIGHTING FITTINGS, ILLUMINATED SIGNS AND NAMEPLATES AND THE LIKE, OF GLASS, N.E.S.</t>
  </si>
  <si>
    <t>940592 PARTS OF LAMPS AND LIGHTING FITTINGS, ILLUMINATED SIGNS AND NAME-PLATES AND THE LIKE, OF PLASTICS, N.E.S.</t>
  </si>
  <si>
    <t>940599 PARTS OF LAMPS AND LIGHTING FITTINGS, ILLUMINATED SIGNS AND NAME-PLATES AND THE LIKE, N.E.S.</t>
  </si>
  <si>
    <t>940600 PREFABRICATED BUILDINGS, WHETHER OR NOT COMPLETE OR ALREADY ASSEMBLED</t>
  </si>
  <si>
    <t>Average 2014-2016</t>
  </si>
  <si>
    <t>PRODUCT</t>
  </si>
  <si>
    <t>REPORTER/PERIOD</t>
  </si>
  <si>
    <t>EU28 EU28 (AT, BE, BG, CY, CZ, DE, DK, EE, ES, FI, FR, GB, GR, HR,HU, IE, IT, LT, LU, LV, MT, NL, PL, PT, RO, SE, SI, SK)</t>
  </si>
  <si>
    <t>AT AUSTRIA</t>
  </si>
  <si>
    <t>BE BELGIUM (and LUXBG -&gt; 1998)</t>
  </si>
  <si>
    <t>BG BULGARIA</t>
  </si>
  <si>
    <t>CY CYPRUS</t>
  </si>
  <si>
    <t>CZ CZECH REPUBLIC (CS-&gt;1992)</t>
  </si>
  <si>
    <t>DE GERMANY (incl DD from 1991)</t>
  </si>
  <si>
    <t>DK DENMARK</t>
  </si>
  <si>
    <t>EE ESTONIA</t>
  </si>
  <si>
    <t>ES SPAIN</t>
  </si>
  <si>
    <t>FI FINLAND</t>
  </si>
  <si>
    <t>FR FRANCE</t>
  </si>
  <si>
    <t>GB UNITED KINGDOM</t>
  </si>
  <si>
    <t>GR GREECE</t>
  </si>
  <si>
    <t>HR CROATIA</t>
  </si>
  <si>
    <t>HU HUNGARY</t>
  </si>
  <si>
    <t>IE IRELAND</t>
  </si>
  <si>
    <t>IT ITALY</t>
  </si>
  <si>
    <t>LT LITHUANIA</t>
  </si>
  <si>
    <t>LU LUXEMBOURG</t>
  </si>
  <si>
    <t>LV LATVIA</t>
  </si>
  <si>
    <t>MT MALTA</t>
  </si>
  <si>
    <t>NL NETHERLANDS</t>
  </si>
  <si>
    <t>PL POLAND</t>
  </si>
  <si>
    <t>PT PORTUGAL</t>
  </si>
  <si>
    <t>RO ROMANIA</t>
  </si>
  <si>
    <t>SE SWEDEN</t>
  </si>
  <si>
    <t>SI SLOVENIA</t>
  </si>
  <si>
    <t>SK SLOVAKIA</t>
  </si>
  <si>
    <t>Share from Average</t>
  </si>
  <si>
    <t>Annual Growth</t>
  </si>
  <si>
    <t>Average Import 2014-2016</t>
  </si>
  <si>
    <t>Share from Average Import</t>
  </si>
  <si>
    <t>Average Annual Growth 2014-2016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</si>
</sst>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yyyy/mm/dd\ hh:mm:ss"/>
    <numFmt numFmtId="165" formatCode="0.0%"/>
  </numFmts>
  <fonts count="8" x14ac:knownFonts="1">
    <font>
      <sz val="11"/>
      <color indexed="8"/>
      <name val="Calibri"/>
      <family val="2"/>
      <scheme val="minor"/>
    </font>
    <font>
      <u/>
      <sz val="11"/>
      <color indexed="12"/>
      <name val="Calibri"/>
    </font>
    <font>
      <sz val="10"/>
      <name val="Arial"/>
    </font>
    <font>
      <sz val="11"/>
      <color indexed="8"/>
      <name val="Calibri"/>
      <family val="2"/>
      <scheme val="minor"/>
    </font>
    <font>
      <b/>
      <sz val="11"/>
      <color indexed="8"/>
      <name val="Calibri"/>
      <family val="2"/>
      <scheme val="minor"/>
    </font>
    <font>
      <b/>
      <sz val="11"/>
      <color theme="9" tint="-0.249977111117893"/>
      <name val="Calibri"/>
      <family val="2"/>
      <scheme val="minor"/>
    </font>
    <font>
      <sz val="10"/>
      <name val="Arial"/>
      <family val="2"/>
    </font>
    <font>
      <u/>
      <sz val="11"/>
      <color indexed="12"/>
      <name val="Calibri"/>
      <family val="2"/>
    </font>
  </fonts>
  <fills count="8">
    <fill>
      <patternFill patternType="none"/>
    </fill>
    <fill>
      <patternFill patternType="gray125"/>
    </fill>
    <fill>
      <patternFill patternType="solid">
        <fgColor indexed="4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6" tint="-0.249977111117893"/>
        <bgColor indexed="64"/>
      </patternFill>
    </fill>
  </fills>
  <borders count="6">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xf numFmtId="9" fontId="3" fillId="0" borderId="0" applyFont="0" applyFill="0" applyBorder="0" applyAlignment="0" applyProtection="0"/>
  </cellStyleXfs>
  <cellXfs count="34">
    <xf numFmtId="0" fontId="0" fillId="0" borderId="0" xfId="0"/>
    <xf numFmtId="0" fontId="2" fillId="0" borderId="0" xfId="0" applyFont="1" applyAlignment="1">
      <alignment vertical="top"/>
    </xf>
    <xf numFmtId="0" fontId="0" fillId="0" borderId="0" xfId="0" applyAlignment="1">
      <alignment vertical="top"/>
    </xf>
    <xf numFmtId="164" fontId="0" fillId="0" borderId="0" xfId="0" applyNumberFormat="1" applyAlignment="1">
      <alignment horizontal="left" vertical="top"/>
    </xf>
    <xf numFmtId="0" fontId="1" fillId="0" borderId="0" xfId="0" applyFont="1" applyAlignment="1">
      <alignment vertical="top"/>
    </xf>
    <xf numFmtId="0" fontId="4" fillId="5" borderId="2" xfId="0" applyFont="1" applyFill="1" applyBorder="1" applyAlignment="1">
      <alignment horizontal="center" vertical="top" wrapText="1"/>
    </xf>
    <xf numFmtId="0" fontId="0" fillId="0" borderId="0" xfId="0" applyAlignment="1">
      <alignment vertical="top" wrapText="1"/>
    </xf>
    <xf numFmtId="0" fontId="0" fillId="3" borderId="2" xfId="0" applyFill="1" applyBorder="1" applyAlignment="1">
      <alignment vertical="top"/>
    </xf>
    <xf numFmtId="3" fontId="0" fillId="3" borderId="2" xfId="0" applyNumberFormat="1" applyFill="1" applyBorder="1" applyAlignment="1">
      <alignment vertical="top"/>
    </xf>
    <xf numFmtId="0" fontId="0" fillId="2" borderId="2" xfId="0" applyFill="1" applyBorder="1" applyAlignment="1">
      <alignment vertical="top"/>
    </xf>
    <xf numFmtId="3" fontId="0" fillId="0" borderId="2" xfId="0" applyNumberFormat="1" applyBorder="1" applyAlignment="1">
      <alignment vertical="top"/>
    </xf>
    <xf numFmtId="0" fontId="5" fillId="5" borderId="2" xfId="0" applyFont="1" applyFill="1" applyBorder="1" applyAlignment="1">
      <alignment horizontal="center" vertical="top" wrapText="1"/>
    </xf>
    <xf numFmtId="3" fontId="0" fillId="6" borderId="2" xfId="0" applyNumberFormat="1" applyFill="1" applyBorder="1" applyAlignment="1">
      <alignment vertical="top"/>
    </xf>
    <xf numFmtId="165" fontId="0" fillId="6" borderId="0" xfId="1" applyNumberFormat="1" applyFont="1" applyFill="1"/>
    <xf numFmtId="0" fontId="6" fillId="0" borderId="0" xfId="0" applyFont="1" applyAlignment="1">
      <alignment vertical="top"/>
    </xf>
    <xf numFmtId="0" fontId="7" fillId="0" borderId="0" xfId="0" applyFont="1" applyAlignment="1">
      <alignment vertical="top"/>
    </xf>
    <xf numFmtId="165" fontId="0" fillId="6" borderId="0" xfId="1" applyNumberFormat="1" applyFont="1" applyFill="1" applyAlignment="1">
      <alignment vertical="top"/>
    </xf>
    <xf numFmtId="0" fontId="0" fillId="2" borderId="2" xfId="0" applyFill="1" applyBorder="1" applyAlignment="1">
      <alignment horizontal="center" vertical="top"/>
    </xf>
    <xf numFmtId="0" fontId="0" fillId="0" borderId="0" xfId="0" applyAlignment="1">
      <alignment horizontal="center" vertical="top"/>
    </xf>
    <xf numFmtId="0" fontId="0" fillId="4" borderId="2" xfId="0" applyFill="1" applyBorder="1" applyAlignment="1">
      <alignment horizontal="center" vertical="top" wrapText="1"/>
    </xf>
    <xf numFmtId="165" fontId="0" fillId="4" borderId="0" xfId="1" applyNumberFormat="1" applyFont="1" applyFill="1" applyAlignment="1">
      <alignment vertical="top"/>
    </xf>
    <xf numFmtId="0" fontId="0" fillId="7" borderId="2" xfId="0" applyFill="1" applyBorder="1" applyAlignment="1">
      <alignment vertical="top"/>
    </xf>
    <xf numFmtId="3" fontId="0" fillId="7" borderId="2" xfId="0" applyNumberFormat="1" applyFill="1" applyBorder="1" applyAlignment="1">
      <alignment vertical="top"/>
    </xf>
    <xf numFmtId="165" fontId="0" fillId="7" borderId="0" xfId="1" applyNumberFormat="1" applyFont="1" applyFill="1" applyAlignment="1">
      <alignment vertical="top"/>
    </xf>
    <xf numFmtId="0" fontId="0" fillId="2" borderId="4" xfId="0" applyFill="1" applyBorder="1" applyAlignment="1">
      <alignment horizontal="center" vertical="top"/>
    </xf>
    <xf numFmtId="0" fontId="5" fillId="5" borderId="4" xfId="0" applyFont="1" applyFill="1" applyBorder="1" applyAlignment="1">
      <alignment horizontal="center" vertical="top" wrapText="1"/>
    </xf>
    <xf numFmtId="3" fontId="0" fillId="0" borderId="5" xfId="0" applyNumberFormat="1" applyBorder="1" applyAlignment="1">
      <alignment vertical="top"/>
    </xf>
    <xf numFmtId="3" fontId="0" fillId="6" borderId="5" xfId="0" applyNumberFormat="1" applyFill="1" applyBorder="1" applyAlignment="1">
      <alignment vertical="top"/>
    </xf>
    <xf numFmtId="3" fontId="4" fillId="7" borderId="3" xfId="0" applyNumberFormat="1" applyFont="1" applyFill="1" applyBorder="1" applyAlignment="1">
      <alignment vertical="top"/>
    </xf>
    <xf numFmtId="165" fontId="4" fillId="7" borderId="3" xfId="1" applyNumberFormat="1" applyFont="1" applyFill="1" applyBorder="1" applyAlignment="1">
      <alignment vertical="top"/>
    </xf>
    <xf numFmtId="3" fontId="0" fillId="3" borderId="1" xfId="0" applyNumberFormat="1" applyFill="1" applyBorder="1" applyAlignment="1">
      <alignment vertical="top"/>
    </xf>
    <xf numFmtId="3" fontId="4" fillId="6" borderId="3" xfId="0" applyNumberFormat="1" applyFont="1" applyFill="1" applyBorder="1" applyAlignment="1">
      <alignment vertical="top"/>
    </xf>
    <xf numFmtId="0" fontId="4" fillId="5" borderId="4" xfId="0" applyFont="1" applyFill="1" applyBorder="1" applyAlignment="1">
      <alignment horizontal="center" vertical="top" wrapText="1"/>
    </xf>
    <xf numFmtId="3" fontId="4" fillId="3" borderId="3" xfId="0" applyNumberFormat="1" applyFont="1" applyFill="1" applyBorder="1" applyAlignment="1">
      <alignment vertical="top"/>
    </xf>
  </cellXfs>
  <cellStyles count="2">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
  <sheetViews>
    <sheetView tabSelected="1" workbookViewId="0">
      <selection activeCell="A10" sqref="A10"/>
    </sheetView>
  </sheetViews>
  <sheetFormatPr baseColWidth="10" defaultColWidth="8.88671875" defaultRowHeight="14.4" x14ac:dyDescent="0.3"/>
  <cols>
    <col min="1" max="1" width="29" style="2" customWidth="1"/>
    <col min="2" max="13" width="11.109375" style="2" customWidth="1"/>
    <col min="14" max="16" width="13.5546875" style="2" customWidth="1"/>
    <col min="17" max="16384" width="8.88671875" style="2"/>
  </cols>
  <sheetData>
    <row r="1" spans="1:16" x14ac:dyDescent="0.3">
      <c r="A1" s="14" t="s">
        <v>0</v>
      </c>
    </row>
    <row r="2" spans="1:16" x14ac:dyDescent="0.3">
      <c r="A2" s="2" t="s">
        <v>1</v>
      </c>
      <c r="B2" s="3">
        <v>42893.71702546296</v>
      </c>
    </row>
    <row r="4" spans="1:16" x14ac:dyDescent="0.3">
      <c r="A4" s="2" t="s">
        <v>2</v>
      </c>
      <c r="B4" s="2" t="s">
        <v>3</v>
      </c>
    </row>
    <row r="5" spans="1:16" x14ac:dyDescent="0.3">
      <c r="A5" s="2" t="s">
        <v>4</v>
      </c>
      <c r="B5" s="2" t="s">
        <v>5</v>
      </c>
    </row>
    <row r="6" spans="1:16" x14ac:dyDescent="0.3">
      <c r="A6" s="2" t="s">
        <v>6</v>
      </c>
      <c r="B6" s="2" t="s">
        <v>7</v>
      </c>
    </row>
    <row r="7" spans="1:16" x14ac:dyDescent="0.3">
      <c r="A7" s="2" t="s">
        <v>50</v>
      </c>
      <c r="B7" s="2" t="s">
        <v>12</v>
      </c>
    </row>
    <row r="8" spans="1:16" x14ac:dyDescent="0.3">
      <c r="A8" s="15" t="s">
        <v>10</v>
      </c>
    </row>
    <row r="9" spans="1:16" x14ac:dyDescent="0.3">
      <c r="A9" s="15"/>
    </row>
    <row r="10" spans="1:16" x14ac:dyDescent="0.3">
      <c r="A10" s="15"/>
    </row>
    <row r="12" spans="1:16" s="18" customFormat="1" ht="58.2" thickBot="1" x14ac:dyDescent="0.35">
      <c r="A12" s="17" t="s">
        <v>51</v>
      </c>
      <c r="B12" s="17">
        <v>2009</v>
      </c>
      <c r="C12" s="17">
        <v>2010</v>
      </c>
      <c r="D12" s="17">
        <v>2011</v>
      </c>
      <c r="E12" s="17">
        <v>2012</v>
      </c>
      <c r="F12" s="17">
        <v>2013</v>
      </c>
      <c r="G12" s="19" t="s">
        <v>82</v>
      </c>
      <c r="H12" s="17">
        <v>2014</v>
      </c>
      <c r="I12" s="19" t="s">
        <v>82</v>
      </c>
      <c r="J12" s="17">
        <v>2015</v>
      </c>
      <c r="K12" s="19" t="s">
        <v>82</v>
      </c>
      <c r="L12" s="24">
        <v>2016</v>
      </c>
      <c r="M12" s="19" t="s">
        <v>82</v>
      </c>
      <c r="N12" s="25" t="s">
        <v>83</v>
      </c>
      <c r="O12" s="11" t="s">
        <v>84</v>
      </c>
      <c r="P12" s="25" t="s">
        <v>85</v>
      </c>
    </row>
    <row r="13" spans="1:16" ht="15" thickBot="1" x14ac:dyDescent="0.35">
      <c r="A13" s="21" t="s">
        <v>52</v>
      </c>
      <c r="B13" s="22">
        <v>62835656</v>
      </c>
      <c r="C13" s="22">
        <v>68464751</v>
      </c>
      <c r="D13" s="22">
        <v>74583118</v>
      </c>
      <c r="E13" s="22">
        <v>69231303</v>
      </c>
      <c r="F13" s="22">
        <v>70635236</v>
      </c>
      <c r="G13" s="23">
        <f>ROUND(F13/E13-1,3)</f>
        <v>0.02</v>
      </c>
      <c r="H13" s="22">
        <v>95049622</v>
      </c>
      <c r="I13" s="23">
        <f>ROUND(H13/F13-1,3)</f>
        <v>0.34599999999999997</v>
      </c>
      <c r="J13" s="22">
        <v>124148893</v>
      </c>
      <c r="K13" s="23">
        <f>ROUND(J13/H13-1,3)</f>
        <v>0.30599999999999999</v>
      </c>
      <c r="L13" s="28">
        <v>188878865</v>
      </c>
      <c r="M13" s="23">
        <f>ROUND(L13/J13-1,3)</f>
        <v>0.52100000000000002</v>
      </c>
      <c r="N13" s="28">
        <f>ROUND((H13+J13+L13)/3,0)</f>
        <v>136025793</v>
      </c>
      <c r="O13" s="23">
        <f>ROUND(N13/$N$13,3)</f>
        <v>1</v>
      </c>
      <c r="P13" s="29">
        <f>ROUND((I13+K13+M13)/3,3)</f>
        <v>0.39100000000000001</v>
      </c>
    </row>
    <row r="14" spans="1:16" x14ac:dyDescent="0.3">
      <c r="A14" s="9" t="s">
        <v>75</v>
      </c>
      <c r="B14" s="10">
        <v>4967413</v>
      </c>
      <c r="C14" s="10">
        <v>8710431</v>
      </c>
      <c r="D14" s="10">
        <v>8550234</v>
      </c>
      <c r="E14" s="10">
        <v>9846413</v>
      </c>
      <c r="F14" s="10">
        <v>10142765</v>
      </c>
      <c r="G14" s="20">
        <f t="shared" ref="G14:G41" si="0">ROUND(F14/E14-1,3)</f>
        <v>0.03</v>
      </c>
      <c r="H14" s="10">
        <v>19209256</v>
      </c>
      <c r="I14" s="20">
        <f t="shared" ref="I14:I41" si="1">ROUND(H14/F14-1,3)</f>
        <v>0.89400000000000002</v>
      </c>
      <c r="J14" s="10">
        <v>21746030</v>
      </c>
      <c r="K14" s="20">
        <f t="shared" ref="K14:K41" si="2">ROUND(J14/H14-1,3)</f>
        <v>0.13200000000000001</v>
      </c>
      <c r="L14" s="26">
        <v>49454278</v>
      </c>
      <c r="M14" s="20">
        <f t="shared" ref="M14:M41" si="3">ROUND(L14/J14-1,3)</f>
        <v>1.274</v>
      </c>
      <c r="N14" s="27">
        <f>ROUND((H14+J14+L14)/3,0)</f>
        <v>30136521</v>
      </c>
      <c r="O14" s="16">
        <f>ROUND(N14/$N$13,3)</f>
        <v>0.222</v>
      </c>
      <c r="P14" s="16">
        <f t="shared" ref="P14:P41" si="4">ROUND((I14+K14+M14)/3,3)</f>
        <v>0.76700000000000002</v>
      </c>
    </row>
    <row r="15" spans="1:16" x14ac:dyDescent="0.3">
      <c r="A15" s="9" t="s">
        <v>58</v>
      </c>
      <c r="B15" s="10">
        <v>14520805</v>
      </c>
      <c r="C15" s="10">
        <v>15068199</v>
      </c>
      <c r="D15" s="10">
        <v>16781473</v>
      </c>
      <c r="E15" s="10">
        <v>14967787</v>
      </c>
      <c r="F15" s="10">
        <v>14417778</v>
      </c>
      <c r="G15" s="20">
        <f t="shared" si="0"/>
        <v>-3.6999999999999998E-2</v>
      </c>
      <c r="H15" s="10">
        <v>17118803</v>
      </c>
      <c r="I15" s="20">
        <f t="shared" si="1"/>
        <v>0.187</v>
      </c>
      <c r="J15" s="10">
        <v>27793125</v>
      </c>
      <c r="K15" s="20">
        <f t="shared" si="2"/>
        <v>0.624</v>
      </c>
      <c r="L15" s="10">
        <v>30902178</v>
      </c>
      <c r="M15" s="20">
        <f t="shared" si="3"/>
        <v>0.112</v>
      </c>
      <c r="N15" s="12">
        <f>ROUND((H15+J15+L15)/3,0)</f>
        <v>25271369</v>
      </c>
      <c r="O15" s="16">
        <f t="shared" ref="O15:O41" si="5">ROUND(N15/$N$13,3)</f>
        <v>0.186</v>
      </c>
      <c r="P15" s="16">
        <f t="shared" si="4"/>
        <v>0.308</v>
      </c>
    </row>
    <row r="16" spans="1:16" x14ac:dyDescent="0.3">
      <c r="A16" s="9" t="s">
        <v>59</v>
      </c>
      <c r="B16" s="10">
        <v>5496934</v>
      </c>
      <c r="C16" s="10">
        <v>5991683</v>
      </c>
      <c r="D16" s="10">
        <v>8934041</v>
      </c>
      <c r="E16" s="10">
        <v>8384793</v>
      </c>
      <c r="F16" s="10">
        <v>6781180</v>
      </c>
      <c r="G16" s="20">
        <f t="shared" si="0"/>
        <v>-0.191</v>
      </c>
      <c r="H16" s="10">
        <v>9047327</v>
      </c>
      <c r="I16" s="20">
        <f t="shared" si="1"/>
        <v>0.33400000000000002</v>
      </c>
      <c r="J16" s="10">
        <v>8591189</v>
      </c>
      <c r="K16" s="20">
        <f t="shared" si="2"/>
        <v>-0.05</v>
      </c>
      <c r="L16" s="10">
        <v>12972257</v>
      </c>
      <c r="M16" s="20">
        <f t="shared" si="3"/>
        <v>0.51</v>
      </c>
      <c r="N16" s="12">
        <f>ROUND((H16+J16+L16)/3,0)</f>
        <v>10203591</v>
      </c>
      <c r="O16" s="16">
        <f t="shared" si="5"/>
        <v>7.4999999999999997E-2</v>
      </c>
      <c r="P16" s="16">
        <f t="shared" si="4"/>
        <v>0.26500000000000001</v>
      </c>
    </row>
    <row r="17" spans="1:16" x14ac:dyDescent="0.3">
      <c r="A17" s="9" t="s">
        <v>69</v>
      </c>
      <c r="B17" s="10">
        <v>5034924</v>
      </c>
      <c r="C17" s="10">
        <v>5022861</v>
      </c>
      <c r="D17" s="10">
        <v>4674704</v>
      </c>
      <c r="E17" s="10">
        <v>4232730</v>
      </c>
      <c r="F17" s="10">
        <v>6695562</v>
      </c>
      <c r="G17" s="20">
        <f t="shared" si="0"/>
        <v>0.58199999999999996</v>
      </c>
      <c r="H17" s="10">
        <v>9752665</v>
      </c>
      <c r="I17" s="20">
        <f t="shared" si="1"/>
        <v>0.45700000000000002</v>
      </c>
      <c r="J17" s="10">
        <v>10850314</v>
      </c>
      <c r="K17" s="20">
        <f t="shared" si="2"/>
        <v>0.113</v>
      </c>
      <c r="L17" s="10">
        <v>8830063</v>
      </c>
      <c r="M17" s="20">
        <f t="shared" si="3"/>
        <v>-0.186</v>
      </c>
      <c r="N17" s="12">
        <f>ROUND((H17+J17+L17)/3,0)</f>
        <v>9811014</v>
      </c>
      <c r="O17" s="16">
        <f t="shared" si="5"/>
        <v>7.1999999999999995E-2</v>
      </c>
      <c r="P17" s="16">
        <f t="shared" si="4"/>
        <v>0.128</v>
      </c>
    </row>
    <row r="18" spans="1:16" x14ac:dyDescent="0.3">
      <c r="A18" s="9" t="s">
        <v>57</v>
      </c>
      <c r="B18" s="10">
        <v>4224088</v>
      </c>
      <c r="C18" s="10">
        <v>5536924</v>
      </c>
      <c r="D18" s="10">
        <v>6191582</v>
      </c>
      <c r="E18" s="10">
        <v>6654782</v>
      </c>
      <c r="F18" s="10">
        <v>7113889</v>
      </c>
      <c r="G18" s="20">
        <f t="shared" si="0"/>
        <v>6.9000000000000006E-2</v>
      </c>
      <c r="H18" s="10">
        <v>9669971</v>
      </c>
      <c r="I18" s="20">
        <f t="shared" si="1"/>
        <v>0.35899999999999999</v>
      </c>
      <c r="J18" s="10">
        <v>9338160</v>
      </c>
      <c r="K18" s="20">
        <f t="shared" si="2"/>
        <v>-3.4000000000000002E-2</v>
      </c>
      <c r="L18" s="10">
        <v>9497050</v>
      </c>
      <c r="M18" s="20">
        <f t="shared" si="3"/>
        <v>1.7000000000000001E-2</v>
      </c>
      <c r="N18" s="12">
        <f>ROUND((H18+J18+L18)/3,0)</f>
        <v>9501727</v>
      </c>
      <c r="O18" s="16">
        <f t="shared" si="5"/>
        <v>7.0000000000000007E-2</v>
      </c>
      <c r="P18" s="16">
        <f t="shared" si="4"/>
        <v>0.114</v>
      </c>
    </row>
    <row r="19" spans="1:16" x14ac:dyDescent="0.3">
      <c r="A19" s="9" t="s">
        <v>54</v>
      </c>
      <c r="B19" s="10">
        <v>91275</v>
      </c>
      <c r="C19" s="10">
        <v>68746</v>
      </c>
      <c r="D19" s="10">
        <v>162221</v>
      </c>
      <c r="E19" s="10">
        <v>157864</v>
      </c>
      <c r="F19" s="10">
        <v>673972</v>
      </c>
      <c r="G19" s="20">
        <f t="shared" si="0"/>
        <v>3.2690000000000001</v>
      </c>
      <c r="H19" s="10">
        <v>1545591</v>
      </c>
      <c r="I19" s="20">
        <f t="shared" si="1"/>
        <v>1.2929999999999999</v>
      </c>
      <c r="J19" s="10">
        <v>3083307</v>
      </c>
      <c r="K19" s="20">
        <f t="shared" si="2"/>
        <v>0.995</v>
      </c>
      <c r="L19" s="10">
        <v>13089375</v>
      </c>
      <c r="M19" s="20">
        <f t="shared" si="3"/>
        <v>3.2450000000000001</v>
      </c>
      <c r="N19" s="12">
        <f>ROUND((H19+J19+L19)/3,0)</f>
        <v>5906091</v>
      </c>
      <c r="O19" s="16">
        <f t="shared" si="5"/>
        <v>4.2999999999999997E-2</v>
      </c>
      <c r="P19" s="16">
        <f t="shared" si="4"/>
        <v>1.8440000000000001</v>
      </c>
    </row>
    <row r="20" spans="1:16" x14ac:dyDescent="0.3">
      <c r="A20" s="9" t="s">
        <v>53</v>
      </c>
      <c r="B20" s="10">
        <v>2237527</v>
      </c>
      <c r="C20" s="10">
        <v>1455402</v>
      </c>
      <c r="D20" s="10">
        <v>1252639</v>
      </c>
      <c r="E20" s="10">
        <v>1527044</v>
      </c>
      <c r="F20" s="10">
        <v>1192162</v>
      </c>
      <c r="G20" s="20">
        <f t="shared" si="0"/>
        <v>-0.219</v>
      </c>
      <c r="H20" s="10">
        <v>3510568</v>
      </c>
      <c r="I20" s="20">
        <f t="shared" si="1"/>
        <v>1.9450000000000001</v>
      </c>
      <c r="J20" s="10">
        <v>4380124</v>
      </c>
      <c r="K20" s="20">
        <f t="shared" si="2"/>
        <v>0.248</v>
      </c>
      <c r="L20" s="10">
        <v>7721941</v>
      </c>
      <c r="M20" s="20">
        <f t="shared" si="3"/>
        <v>0.76300000000000001</v>
      </c>
      <c r="N20" s="12">
        <f>ROUND((H20+J20+L20)/3,0)</f>
        <v>5204211</v>
      </c>
      <c r="O20" s="16">
        <f t="shared" si="5"/>
        <v>3.7999999999999999E-2</v>
      </c>
      <c r="P20" s="16">
        <f t="shared" si="4"/>
        <v>0.98499999999999999</v>
      </c>
    </row>
    <row r="21" spans="1:16" x14ac:dyDescent="0.3">
      <c r="A21" s="9" t="s">
        <v>74</v>
      </c>
      <c r="B21" s="10">
        <v>1517858</v>
      </c>
      <c r="C21" s="10">
        <v>3068982</v>
      </c>
      <c r="D21" s="10">
        <v>2957090</v>
      </c>
      <c r="E21" s="10">
        <v>3818694</v>
      </c>
      <c r="F21" s="10">
        <v>3271386</v>
      </c>
      <c r="G21" s="20">
        <f t="shared" si="0"/>
        <v>-0.14299999999999999</v>
      </c>
      <c r="H21" s="10">
        <v>4087310</v>
      </c>
      <c r="I21" s="20">
        <f t="shared" si="1"/>
        <v>0.249</v>
      </c>
      <c r="J21" s="10">
        <v>6022299</v>
      </c>
      <c r="K21" s="20">
        <f t="shared" si="2"/>
        <v>0.47299999999999998</v>
      </c>
      <c r="L21" s="10">
        <v>5287109</v>
      </c>
      <c r="M21" s="20">
        <f t="shared" si="3"/>
        <v>-0.122</v>
      </c>
      <c r="N21" s="12">
        <f>ROUND((H21+J21+L21)/3,0)</f>
        <v>5132239</v>
      </c>
      <c r="O21" s="16">
        <f t="shared" si="5"/>
        <v>3.7999999999999999E-2</v>
      </c>
      <c r="P21" s="16">
        <f t="shared" si="4"/>
        <v>0.2</v>
      </c>
    </row>
    <row r="22" spans="1:16" x14ac:dyDescent="0.3">
      <c r="A22" s="9" t="s">
        <v>78</v>
      </c>
      <c r="B22" s="10">
        <v>4259492</v>
      </c>
      <c r="C22" s="10">
        <v>4267908</v>
      </c>
      <c r="D22" s="10">
        <v>3406571</v>
      </c>
      <c r="E22" s="10">
        <v>3371122</v>
      </c>
      <c r="F22" s="10">
        <v>3712219</v>
      </c>
      <c r="G22" s="20">
        <f t="shared" si="0"/>
        <v>0.10100000000000001</v>
      </c>
      <c r="H22" s="10">
        <v>3291500</v>
      </c>
      <c r="I22" s="20">
        <f t="shared" si="1"/>
        <v>-0.113</v>
      </c>
      <c r="J22" s="10">
        <v>4884805</v>
      </c>
      <c r="K22" s="20">
        <f t="shared" si="2"/>
        <v>0.48399999999999999</v>
      </c>
      <c r="L22" s="10">
        <v>5922530</v>
      </c>
      <c r="M22" s="20">
        <f t="shared" si="3"/>
        <v>0.21199999999999999</v>
      </c>
      <c r="N22" s="12">
        <f>ROUND((H22+J22+L22)/3,0)</f>
        <v>4699612</v>
      </c>
      <c r="O22" s="16">
        <f t="shared" si="5"/>
        <v>3.5000000000000003E-2</v>
      </c>
      <c r="P22" s="16">
        <f t="shared" si="4"/>
        <v>0.19400000000000001</v>
      </c>
    </row>
    <row r="23" spans="1:16" x14ac:dyDescent="0.3">
      <c r="A23" s="9" t="s">
        <v>61</v>
      </c>
      <c r="B23" s="10">
        <v>2311345</v>
      </c>
      <c r="C23" s="10">
        <v>2541323</v>
      </c>
      <c r="D23" s="10">
        <v>2442925</v>
      </c>
      <c r="E23" s="10">
        <v>2422745</v>
      </c>
      <c r="F23" s="10">
        <v>2689933</v>
      </c>
      <c r="G23" s="20">
        <f t="shared" si="0"/>
        <v>0.11</v>
      </c>
      <c r="H23" s="10">
        <v>2799789</v>
      </c>
      <c r="I23" s="20">
        <f t="shared" si="1"/>
        <v>4.1000000000000002E-2</v>
      </c>
      <c r="J23" s="10">
        <v>3187039</v>
      </c>
      <c r="K23" s="20">
        <f t="shared" si="2"/>
        <v>0.13800000000000001</v>
      </c>
      <c r="L23" s="10">
        <v>6941086</v>
      </c>
      <c r="M23" s="20">
        <f t="shared" si="3"/>
        <v>1.1779999999999999</v>
      </c>
      <c r="N23" s="12">
        <f>ROUND((H23+J23+L23)/3,0)</f>
        <v>4309305</v>
      </c>
      <c r="O23" s="16">
        <f t="shared" si="5"/>
        <v>3.2000000000000001E-2</v>
      </c>
      <c r="P23" s="16">
        <f t="shared" si="4"/>
        <v>0.45200000000000001</v>
      </c>
    </row>
    <row r="24" spans="1:16" x14ac:dyDescent="0.3">
      <c r="A24" s="9" t="s">
        <v>77</v>
      </c>
      <c r="B24" s="10">
        <v>2504862</v>
      </c>
      <c r="C24" s="10">
        <v>2635692</v>
      </c>
      <c r="D24" s="10">
        <v>3757755</v>
      </c>
      <c r="E24" s="10">
        <v>2443039</v>
      </c>
      <c r="F24" s="10">
        <v>1633885</v>
      </c>
      <c r="G24" s="20">
        <f t="shared" si="0"/>
        <v>-0.33100000000000002</v>
      </c>
      <c r="H24" s="10">
        <v>2005778</v>
      </c>
      <c r="I24" s="20">
        <f t="shared" si="1"/>
        <v>0.22800000000000001</v>
      </c>
      <c r="J24" s="10">
        <v>3063197</v>
      </c>
      <c r="K24" s="20">
        <f t="shared" si="2"/>
        <v>0.52700000000000002</v>
      </c>
      <c r="L24" s="10">
        <v>7822978</v>
      </c>
      <c r="M24" s="20">
        <f t="shared" si="3"/>
        <v>1.554</v>
      </c>
      <c r="N24" s="12">
        <f>ROUND((H24+J24+L24)/3,0)</f>
        <v>4297318</v>
      </c>
      <c r="O24" s="16">
        <f t="shared" si="5"/>
        <v>3.2000000000000001E-2</v>
      </c>
      <c r="P24" s="16">
        <f t="shared" si="4"/>
        <v>0.77</v>
      </c>
    </row>
    <row r="25" spans="1:16" x14ac:dyDescent="0.3">
      <c r="A25" s="9" t="s">
        <v>72</v>
      </c>
      <c r="B25" s="10">
        <v>1223770</v>
      </c>
      <c r="C25" s="10">
        <v>2200381</v>
      </c>
      <c r="D25" s="10">
        <v>3879539</v>
      </c>
      <c r="E25" s="10">
        <v>2874992</v>
      </c>
      <c r="F25" s="10">
        <v>2167187</v>
      </c>
      <c r="G25" s="20">
        <f t="shared" si="0"/>
        <v>-0.246</v>
      </c>
      <c r="H25" s="10">
        <v>2391544</v>
      </c>
      <c r="I25" s="20">
        <f t="shared" si="1"/>
        <v>0.104</v>
      </c>
      <c r="J25" s="10">
        <v>3654574</v>
      </c>
      <c r="K25" s="20">
        <f t="shared" si="2"/>
        <v>0.52800000000000002</v>
      </c>
      <c r="L25" s="10">
        <v>5413229</v>
      </c>
      <c r="M25" s="20">
        <f t="shared" si="3"/>
        <v>0.48099999999999998</v>
      </c>
      <c r="N25" s="12">
        <f>ROUND((H25+J25+L25)/3,0)</f>
        <v>3819782</v>
      </c>
      <c r="O25" s="16">
        <f t="shared" si="5"/>
        <v>2.8000000000000001E-2</v>
      </c>
      <c r="P25" s="16">
        <f t="shared" si="4"/>
        <v>0.371</v>
      </c>
    </row>
    <row r="26" spans="1:16" x14ac:dyDescent="0.3">
      <c r="A26" s="9" t="s">
        <v>63</v>
      </c>
      <c r="B26" s="10">
        <v>5396545</v>
      </c>
      <c r="C26" s="10">
        <v>2611834</v>
      </c>
      <c r="D26" s="10">
        <v>2027079</v>
      </c>
      <c r="E26" s="10">
        <v>1535911</v>
      </c>
      <c r="F26" s="10">
        <v>2090133</v>
      </c>
      <c r="G26" s="20">
        <f t="shared" si="0"/>
        <v>0.36099999999999999</v>
      </c>
      <c r="H26" s="10">
        <v>2482725</v>
      </c>
      <c r="I26" s="20">
        <f t="shared" si="1"/>
        <v>0.188</v>
      </c>
      <c r="J26" s="10">
        <v>3819210</v>
      </c>
      <c r="K26" s="20">
        <f t="shared" si="2"/>
        <v>0.53800000000000003</v>
      </c>
      <c r="L26" s="10">
        <v>4697568</v>
      </c>
      <c r="M26" s="20">
        <f t="shared" si="3"/>
        <v>0.23</v>
      </c>
      <c r="N26" s="12">
        <f>ROUND((H26+J26+L26)/3,0)</f>
        <v>3666501</v>
      </c>
      <c r="O26" s="16">
        <f t="shared" si="5"/>
        <v>2.7E-2</v>
      </c>
      <c r="P26" s="16">
        <f t="shared" si="4"/>
        <v>0.31900000000000001</v>
      </c>
    </row>
    <row r="27" spans="1:16" x14ac:dyDescent="0.3">
      <c r="A27" s="9" t="s">
        <v>70</v>
      </c>
      <c r="B27" s="10">
        <v>1357119</v>
      </c>
      <c r="C27" s="10">
        <v>1760159</v>
      </c>
      <c r="D27" s="10">
        <v>2730247</v>
      </c>
      <c r="E27" s="10">
        <v>2304660</v>
      </c>
      <c r="F27" s="10">
        <v>2367323</v>
      </c>
      <c r="G27" s="20">
        <f t="shared" si="0"/>
        <v>2.7E-2</v>
      </c>
      <c r="H27" s="10">
        <v>2956317</v>
      </c>
      <c r="I27" s="20">
        <f t="shared" si="1"/>
        <v>0.249</v>
      </c>
      <c r="J27" s="10">
        <v>3981268</v>
      </c>
      <c r="K27" s="20">
        <f t="shared" si="2"/>
        <v>0.34699999999999998</v>
      </c>
      <c r="L27" s="10">
        <v>4040404</v>
      </c>
      <c r="M27" s="20">
        <f t="shared" si="3"/>
        <v>1.4999999999999999E-2</v>
      </c>
      <c r="N27" s="12">
        <f>ROUND((H27+J27+L27)/3,0)</f>
        <v>3659330</v>
      </c>
      <c r="O27" s="16">
        <f t="shared" si="5"/>
        <v>2.7E-2</v>
      </c>
      <c r="P27" s="16">
        <f t="shared" si="4"/>
        <v>0.20399999999999999</v>
      </c>
    </row>
    <row r="28" spans="1:16" x14ac:dyDescent="0.3">
      <c r="A28" s="9" t="s">
        <v>64</v>
      </c>
      <c r="B28" s="10">
        <v>3054192</v>
      </c>
      <c r="C28" s="10">
        <v>3025206</v>
      </c>
      <c r="D28" s="10">
        <v>2204480</v>
      </c>
      <c r="E28" s="10">
        <v>1125837</v>
      </c>
      <c r="F28" s="10">
        <v>1867700</v>
      </c>
      <c r="G28" s="20">
        <f t="shared" si="0"/>
        <v>0.65900000000000003</v>
      </c>
      <c r="H28" s="10">
        <v>1133495</v>
      </c>
      <c r="I28" s="20">
        <f t="shared" si="1"/>
        <v>-0.39300000000000002</v>
      </c>
      <c r="J28" s="10">
        <v>2704225</v>
      </c>
      <c r="K28" s="20">
        <f t="shared" si="2"/>
        <v>1.3859999999999999</v>
      </c>
      <c r="L28" s="10">
        <v>3700017</v>
      </c>
      <c r="M28" s="20">
        <f t="shared" si="3"/>
        <v>0.36799999999999999</v>
      </c>
      <c r="N28" s="12">
        <f>ROUND((H28+J28+L28)/3,0)</f>
        <v>2512579</v>
      </c>
      <c r="O28" s="16">
        <f t="shared" si="5"/>
        <v>1.7999999999999999E-2</v>
      </c>
      <c r="P28" s="16">
        <f t="shared" si="4"/>
        <v>0.45400000000000001</v>
      </c>
    </row>
    <row r="29" spans="1:16" x14ac:dyDescent="0.3">
      <c r="A29" s="9" t="s">
        <v>55</v>
      </c>
      <c r="B29" s="10">
        <v>1370566</v>
      </c>
      <c r="C29" s="10">
        <v>862023</v>
      </c>
      <c r="D29" s="10">
        <v>806484</v>
      </c>
      <c r="E29" s="10">
        <v>779737</v>
      </c>
      <c r="F29" s="10">
        <v>847079</v>
      </c>
      <c r="G29" s="20">
        <f t="shared" si="0"/>
        <v>8.5999999999999993E-2</v>
      </c>
      <c r="H29" s="10">
        <v>1248871</v>
      </c>
      <c r="I29" s="20">
        <f t="shared" si="1"/>
        <v>0.47399999999999998</v>
      </c>
      <c r="J29" s="10">
        <v>1713126</v>
      </c>
      <c r="K29" s="20">
        <f t="shared" si="2"/>
        <v>0.372</v>
      </c>
      <c r="L29" s="10">
        <v>2997340</v>
      </c>
      <c r="M29" s="20">
        <f t="shared" si="3"/>
        <v>0.75</v>
      </c>
      <c r="N29" s="12">
        <f>ROUND((H29+J29+L29)/3,0)</f>
        <v>1986446</v>
      </c>
      <c r="O29" s="16">
        <f t="shared" si="5"/>
        <v>1.4999999999999999E-2</v>
      </c>
      <c r="P29" s="16">
        <f t="shared" si="4"/>
        <v>0.53200000000000003</v>
      </c>
    </row>
    <row r="30" spans="1:16" x14ac:dyDescent="0.3">
      <c r="A30" s="9" t="s">
        <v>80</v>
      </c>
      <c r="B30" s="10">
        <v>742247</v>
      </c>
      <c r="C30" s="10">
        <v>806240</v>
      </c>
      <c r="D30" s="10">
        <v>954544</v>
      </c>
      <c r="E30" s="10">
        <v>946796</v>
      </c>
      <c r="F30" s="10">
        <v>630023</v>
      </c>
      <c r="G30" s="20">
        <f t="shared" si="0"/>
        <v>-0.33500000000000002</v>
      </c>
      <c r="H30" s="10">
        <v>1017992</v>
      </c>
      <c r="I30" s="20">
        <f t="shared" si="1"/>
        <v>0.61599999999999999</v>
      </c>
      <c r="J30" s="10">
        <v>1931861</v>
      </c>
      <c r="K30" s="20">
        <f t="shared" si="2"/>
        <v>0.89800000000000002</v>
      </c>
      <c r="L30" s="10">
        <v>3008748</v>
      </c>
      <c r="M30" s="20">
        <f t="shared" si="3"/>
        <v>0.55700000000000005</v>
      </c>
      <c r="N30" s="12">
        <f>ROUND((H30+J30+L30)/3,0)</f>
        <v>1986200</v>
      </c>
      <c r="O30" s="16">
        <f t="shared" si="5"/>
        <v>1.4999999999999999E-2</v>
      </c>
      <c r="P30" s="16">
        <f t="shared" si="4"/>
        <v>0.69</v>
      </c>
    </row>
    <row r="31" spans="1:16" x14ac:dyDescent="0.3">
      <c r="A31" s="9" t="s">
        <v>60</v>
      </c>
      <c r="B31" s="10">
        <v>628398</v>
      </c>
      <c r="C31" s="10">
        <v>726262</v>
      </c>
      <c r="D31" s="10">
        <v>753406</v>
      </c>
      <c r="E31" s="10">
        <v>746863</v>
      </c>
      <c r="F31" s="10">
        <v>524480</v>
      </c>
      <c r="G31" s="20">
        <f t="shared" si="0"/>
        <v>-0.29799999999999999</v>
      </c>
      <c r="H31" s="10">
        <v>604560</v>
      </c>
      <c r="I31" s="20">
        <f t="shared" si="1"/>
        <v>0.153</v>
      </c>
      <c r="J31" s="10">
        <v>1052200</v>
      </c>
      <c r="K31" s="20">
        <f t="shared" si="2"/>
        <v>0.74</v>
      </c>
      <c r="L31" s="10">
        <v>1638230</v>
      </c>
      <c r="M31" s="20">
        <f t="shared" si="3"/>
        <v>0.55700000000000005</v>
      </c>
      <c r="N31" s="12">
        <f>ROUND((H31+J31+L31)/3,0)</f>
        <v>1098330</v>
      </c>
      <c r="O31" s="16">
        <f t="shared" si="5"/>
        <v>8.0000000000000002E-3</v>
      </c>
      <c r="P31" s="16">
        <f t="shared" si="4"/>
        <v>0.48299999999999998</v>
      </c>
    </row>
    <row r="32" spans="1:16" x14ac:dyDescent="0.3">
      <c r="A32" s="9" t="s">
        <v>67</v>
      </c>
      <c r="B32" s="10">
        <v>628385</v>
      </c>
      <c r="C32" s="10">
        <v>420006</v>
      </c>
      <c r="D32" s="10">
        <v>514839</v>
      </c>
      <c r="E32" s="10">
        <v>253790</v>
      </c>
      <c r="F32" s="10">
        <v>1339588</v>
      </c>
      <c r="G32" s="20">
        <f t="shared" si="0"/>
        <v>4.2779999999999996</v>
      </c>
      <c r="H32" s="10">
        <v>606805</v>
      </c>
      <c r="I32" s="20">
        <f t="shared" si="1"/>
        <v>-0.54700000000000004</v>
      </c>
      <c r="J32" s="10">
        <v>920302</v>
      </c>
      <c r="K32" s="20">
        <f t="shared" si="2"/>
        <v>0.51700000000000002</v>
      </c>
      <c r="L32" s="10">
        <v>1300455</v>
      </c>
      <c r="M32" s="20">
        <f t="shared" si="3"/>
        <v>0.41299999999999998</v>
      </c>
      <c r="N32" s="12">
        <f>ROUND((H32+J32+L32)/3,0)</f>
        <v>942521</v>
      </c>
      <c r="O32" s="16">
        <f t="shared" si="5"/>
        <v>7.0000000000000001E-3</v>
      </c>
      <c r="P32" s="16">
        <f t="shared" si="4"/>
        <v>0.128</v>
      </c>
    </row>
    <row r="33" spans="1:16" x14ac:dyDescent="0.3">
      <c r="A33" s="9" t="s">
        <v>62</v>
      </c>
      <c r="B33" s="10">
        <v>610086</v>
      </c>
      <c r="C33" s="10">
        <v>1174621</v>
      </c>
      <c r="D33" s="10">
        <v>1159985</v>
      </c>
      <c r="E33" s="10">
        <v>538491</v>
      </c>
      <c r="F33" s="10">
        <v>207757</v>
      </c>
      <c r="G33" s="20">
        <f t="shared" si="0"/>
        <v>-0.61399999999999999</v>
      </c>
      <c r="H33" s="10">
        <v>242582</v>
      </c>
      <c r="I33" s="20">
        <f t="shared" si="1"/>
        <v>0.16800000000000001</v>
      </c>
      <c r="J33" s="10">
        <v>594359</v>
      </c>
      <c r="K33" s="20">
        <f t="shared" si="2"/>
        <v>1.45</v>
      </c>
      <c r="L33" s="10">
        <v>1898145</v>
      </c>
      <c r="M33" s="20">
        <f t="shared" si="3"/>
        <v>2.194</v>
      </c>
      <c r="N33" s="12">
        <f>ROUND((H33+J33+L33)/3,0)</f>
        <v>911695</v>
      </c>
      <c r="O33" s="16">
        <f t="shared" si="5"/>
        <v>7.0000000000000001E-3</v>
      </c>
      <c r="P33" s="16">
        <f t="shared" si="4"/>
        <v>1.2709999999999999</v>
      </c>
    </row>
    <row r="34" spans="1:16" x14ac:dyDescent="0.3">
      <c r="A34" s="9" t="s">
        <v>65</v>
      </c>
      <c r="B34" s="10">
        <v>327316</v>
      </c>
      <c r="C34" s="10">
        <v>222899</v>
      </c>
      <c r="D34" s="10">
        <v>99922</v>
      </c>
      <c r="E34" s="10">
        <v>102363</v>
      </c>
      <c r="F34" s="10">
        <v>62688</v>
      </c>
      <c r="G34" s="20">
        <f t="shared" si="0"/>
        <v>-0.38800000000000001</v>
      </c>
      <c r="H34" s="10">
        <v>92984</v>
      </c>
      <c r="I34" s="20">
        <f t="shared" si="1"/>
        <v>0.48299999999999998</v>
      </c>
      <c r="J34" s="10">
        <v>213086</v>
      </c>
      <c r="K34" s="20">
        <f t="shared" si="2"/>
        <v>1.292</v>
      </c>
      <c r="L34" s="10">
        <v>680933</v>
      </c>
      <c r="M34" s="20">
        <f t="shared" si="3"/>
        <v>2.1960000000000002</v>
      </c>
      <c r="N34" s="12">
        <f>ROUND((H34+J34+L34)/3,0)</f>
        <v>329001</v>
      </c>
      <c r="O34" s="16">
        <f t="shared" si="5"/>
        <v>2E-3</v>
      </c>
      <c r="P34" s="16">
        <f t="shared" si="4"/>
        <v>1.3240000000000001</v>
      </c>
    </row>
    <row r="35" spans="1:16" x14ac:dyDescent="0.3">
      <c r="A35" s="9" t="s">
        <v>79</v>
      </c>
      <c r="B35" s="10">
        <v>30181</v>
      </c>
      <c r="C35" s="10">
        <v>18332</v>
      </c>
      <c r="D35" s="10">
        <v>91126</v>
      </c>
      <c r="E35" s="10">
        <v>2972</v>
      </c>
      <c r="F35" s="10">
        <v>266</v>
      </c>
      <c r="G35" s="20">
        <f t="shared" si="0"/>
        <v>-0.91</v>
      </c>
      <c r="H35" s="10">
        <v>29775</v>
      </c>
      <c r="I35" s="20">
        <f t="shared" si="1"/>
        <v>110.93600000000001</v>
      </c>
      <c r="J35" s="10">
        <v>178178</v>
      </c>
      <c r="K35" s="20">
        <f t="shared" si="2"/>
        <v>4.984</v>
      </c>
      <c r="L35" s="10">
        <v>407982</v>
      </c>
      <c r="M35" s="20">
        <f t="shared" si="3"/>
        <v>1.29</v>
      </c>
      <c r="N35" s="12">
        <f>ROUND((H35+J35+L35)/3,0)</f>
        <v>205312</v>
      </c>
      <c r="O35" s="16">
        <f t="shared" si="5"/>
        <v>2E-3</v>
      </c>
      <c r="P35" s="16">
        <f t="shared" si="4"/>
        <v>39.07</v>
      </c>
    </row>
    <row r="36" spans="1:16" x14ac:dyDescent="0.3">
      <c r="A36" s="9" t="s">
        <v>66</v>
      </c>
      <c r="B36" s="10">
        <v>96973</v>
      </c>
      <c r="C36" s="10">
        <v>162578</v>
      </c>
      <c r="D36" s="10">
        <v>154438</v>
      </c>
      <c r="E36" s="10">
        <v>132598</v>
      </c>
      <c r="F36" s="10">
        <v>70086</v>
      </c>
      <c r="G36" s="20">
        <f t="shared" si="0"/>
        <v>-0.47099999999999997</v>
      </c>
      <c r="H36" s="10">
        <v>8252</v>
      </c>
      <c r="I36" s="20">
        <f t="shared" si="1"/>
        <v>-0.88200000000000001</v>
      </c>
      <c r="J36" s="10">
        <v>41675</v>
      </c>
      <c r="K36" s="20">
        <f t="shared" si="2"/>
        <v>4.05</v>
      </c>
      <c r="L36" s="10">
        <v>357748</v>
      </c>
      <c r="M36" s="20">
        <f t="shared" si="3"/>
        <v>7.5839999999999996</v>
      </c>
      <c r="N36" s="12">
        <f>ROUND((H36+J36+L36)/3,0)</f>
        <v>135892</v>
      </c>
      <c r="O36" s="16">
        <f t="shared" si="5"/>
        <v>1E-3</v>
      </c>
      <c r="P36" s="16">
        <f t="shared" si="4"/>
        <v>3.5840000000000001</v>
      </c>
    </row>
    <row r="37" spans="1:16" x14ac:dyDescent="0.3">
      <c r="A37" s="9" t="s">
        <v>76</v>
      </c>
      <c r="B37" s="10">
        <v>15612</v>
      </c>
      <c r="C37" s="10">
        <v>25551</v>
      </c>
      <c r="D37" s="10">
        <v>1568</v>
      </c>
      <c r="E37" s="10">
        <v>16626</v>
      </c>
      <c r="F37" s="10">
        <v>69314</v>
      </c>
      <c r="G37" s="20">
        <f t="shared" si="0"/>
        <v>3.169</v>
      </c>
      <c r="H37" s="10">
        <v>87936</v>
      </c>
      <c r="I37" s="20">
        <f t="shared" si="1"/>
        <v>0.26900000000000002</v>
      </c>
      <c r="J37" s="10">
        <v>226569</v>
      </c>
      <c r="K37" s="20">
        <f t="shared" si="2"/>
        <v>1.577</v>
      </c>
      <c r="L37" s="10">
        <v>87860</v>
      </c>
      <c r="M37" s="20">
        <f t="shared" si="3"/>
        <v>-0.61199999999999999</v>
      </c>
      <c r="N37" s="12">
        <f>ROUND((H37+J37+L37)/3,0)</f>
        <v>134122</v>
      </c>
      <c r="O37" s="16">
        <f t="shared" si="5"/>
        <v>1E-3</v>
      </c>
      <c r="P37" s="16">
        <f t="shared" si="4"/>
        <v>0.41099999999999998</v>
      </c>
    </row>
    <row r="38" spans="1:16" x14ac:dyDescent="0.3">
      <c r="A38" s="9" t="s">
        <v>73</v>
      </c>
      <c r="B38" s="10">
        <v>122720</v>
      </c>
      <c r="C38" s="10">
        <v>73758</v>
      </c>
      <c r="D38" s="10">
        <v>60360</v>
      </c>
      <c r="E38" s="10">
        <v>31167</v>
      </c>
      <c r="F38" s="10">
        <v>61906</v>
      </c>
      <c r="G38" s="20">
        <f t="shared" si="0"/>
        <v>0.98599999999999999</v>
      </c>
      <c r="H38" s="10">
        <v>53721</v>
      </c>
      <c r="I38" s="20">
        <f t="shared" si="1"/>
        <v>-0.13200000000000001</v>
      </c>
      <c r="J38" s="10">
        <v>105552</v>
      </c>
      <c r="K38" s="20">
        <f t="shared" si="2"/>
        <v>0.96499999999999997</v>
      </c>
      <c r="L38" s="10">
        <v>89266</v>
      </c>
      <c r="M38" s="20">
        <f t="shared" si="3"/>
        <v>-0.154</v>
      </c>
      <c r="N38" s="12">
        <f>ROUND((H38+J38+L38)/3,0)</f>
        <v>82846</v>
      </c>
      <c r="O38" s="16">
        <f t="shared" si="5"/>
        <v>1E-3</v>
      </c>
      <c r="P38" s="16">
        <f t="shared" si="4"/>
        <v>0.22600000000000001</v>
      </c>
    </row>
    <row r="39" spans="1:16" x14ac:dyDescent="0.3">
      <c r="A39" s="9" t="s">
        <v>56</v>
      </c>
      <c r="B39" s="10">
        <v>63346</v>
      </c>
      <c r="C39" s="10">
        <v>6593</v>
      </c>
      <c r="D39" s="10">
        <v>32667</v>
      </c>
      <c r="E39" s="10">
        <v>11472</v>
      </c>
      <c r="F39" s="10">
        <v>3460</v>
      </c>
      <c r="G39" s="20">
        <f t="shared" si="0"/>
        <v>-0.69799999999999995</v>
      </c>
      <c r="H39" s="10">
        <v>53505</v>
      </c>
      <c r="I39" s="20">
        <f t="shared" si="1"/>
        <v>14.464</v>
      </c>
      <c r="J39" s="10">
        <v>73119</v>
      </c>
      <c r="K39" s="20">
        <f t="shared" si="2"/>
        <v>0.36699999999999999</v>
      </c>
      <c r="L39" s="10">
        <v>102137</v>
      </c>
      <c r="M39" s="20">
        <f t="shared" si="3"/>
        <v>0.39700000000000002</v>
      </c>
      <c r="N39" s="12">
        <f>ROUND((H39+J39+L39)/3,0)</f>
        <v>76254</v>
      </c>
      <c r="O39" s="16">
        <f t="shared" si="5"/>
        <v>1E-3</v>
      </c>
      <c r="P39" s="16">
        <f t="shared" si="4"/>
        <v>5.0759999999999996</v>
      </c>
    </row>
    <row r="40" spans="1:16" x14ac:dyDescent="0.3">
      <c r="A40" s="9" t="s">
        <v>71</v>
      </c>
      <c r="B40" s="10">
        <v>0</v>
      </c>
      <c r="C40" s="10">
        <v>0</v>
      </c>
      <c r="D40" s="10">
        <v>785</v>
      </c>
      <c r="E40" s="10">
        <v>15</v>
      </c>
      <c r="F40" s="10">
        <v>0</v>
      </c>
      <c r="G40" s="20">
        <f t="shared" si="0"/>
        <v>-1</v>
      </c>
      <c r="H40" s="10">
        <v>0</v>
      </c>
      <c r="I40" s="20" t="e">
        <f t="shared" si="1"/>
        <v>#DIV/0!</v>
      </c>
      <c r="J40" s="10">
        <v>0</v>
      </c>
      <c r="K40" s="20" t="e">
        <f t="shared" si="2"/>
        <v>#DIV/0!</v>
      </c>
      <c r="L40" s="10">
        <v>13600</v>
      </c>
      <c r="M40" s="20" t="e">
        <f t="shared" si="3"/>
        <v>#DIV/0!</v>
      </c>
      <c r="N40" s="12">
        <f>ROUND((H40+J40+L40)/3,0)</f>
        <v>4533</v>
      </c>
      <c r="O40" s="16">
        <f t="shared" si="5"/>
        <v>0</v>
      </c>
      <c r="P40" s="16" t="e">
        <f t="shared" si="4"/>
        <v>#DIV/0!</v>
      </c>
    </row>
    <row r="41" spans="1:16" x14ac:dyDescent="0.3">
      <c r="A41" s="9" t="s">
        <v>68</v>
      </c>
      <c r="B41" s="10">
        <v>1677</v>
      </c>
      <c r="C41" s="10">
        <v>157</v>
      </c>
      <c r="D41" s="10">
        <v>414</v>
      </c>
      <c r="E41" s="10">
        <v>0</v>
      </c>
      <c r="F41" s="10">
        <v>1515</v>
      </c>
      <c r="G41" s="20" t="e">
        <f t="shared" si="0"/>
        <v>#DIV/0!</v>
      </c>
      <c r="H41" s="10">
        <v>0</v>
      </c>
      <c r="I41" s="20">
        <f t="shared" si="1"/>
        <v>-1</v>
      </c>
      <c r="J41" s="10">
        <v>0</v>
      </c>
      <c r="K41" s="20" t="e">
        <f t="shared" si="2"/>
        <v>#DIV/0!</v>
      </c>
      <c r="L41" s="10">
        <v>4358</v>
      </c>
      <c r="M41" s="20" t="e">
        <f t="shared" si="3"/>
        <v>#DIV/0!</v>
      </c>
      <c r="N41" s="12">
        <f>ROUND((H41+J41+L41)/3,0)</f>
        <v>1453</v>
      </c>
      <c r="O41" s="16">
        <f t="shared" si="5"/>
        <v>0</v>
      </c>
      <c r="P41" s="16" t="e">
        <f t="shared" si="4"/>
        <v>#DIV/0!</v>
      </c>
    </row>
  </sheetData>
  <sortState ref="A11:N39">
    <sortCondition descending="1" ref="N11:N39"/>
  </sortState>
  <hyperlinks>
    <hyperlink ref="A8" location="'TOC'!A3" display="Back to TOC"/>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topLeftCell="A4" workbookViewId="0">
      <selection activeCell="J18" sqref="J18"/>
    </sheetView>
  </sheetViews>
  <sheetFormatPr baseColWidth="10" defaultColWidth="8.88671875" defaultRowHeight="14.4" x14ac:dyDescent="0.3"/>
  <cols>
    <col min="1" max="1" width="58.109375" style="2" customWidth="1"/>
    <col min="2" max="7" width="10.109375" style="2" bestFit="1" customWidth="1"/>
    <col min="8" max="9" width="11.109375" style="2" bestFit="1" customWidth="1"/>
    <col min="10" max="10" width="13.21875" style="2" customWidth="1"/>
    <col min="11" max="16384" width="8.88671875" style="2"/>
  </cols>
  <sheetData>
    <row r="1" spans="1:11" x14ac:dyDescent="0.3">
      <c r="A1" s="1" t="s">
        <v>0</v>
      </c>
    </row>
    <row r="2" spans="1:11" x14ac:dyDescent="0.3">
      <c r="A2" s="2" t="s">
        <v>1</v>
      </c>
      <c r="B2" s="3">
        <v>42893.709537037037</v>
      </c>
    </row>
    <row r="4" spans="1:11" x14ac:dyDescent="0.3">
      <c r="A4" s="2" t="s">
        <v>2</v>
      </c>
      <c r="B4" s="2" t="s">
        <v>3</v>
      </c>
    </row>
    <row r="5" spans="1:11" x14ac:dyDescent="0.3">
      <c r="A5" s="2" t="s">
        <v>4</v>
      </c>
      <c r="B5" s="2" t="s">
        <v>5</v>
      </c>
    </row>
    <row r="6" spans="1:11" x14ac:dyDescent="0.3">
      <c r="A6" s="2" t="s">
        <v>6</v>
      </c>
      <c r="B6" s="2" t="s">
        <v>7</v>
      </c>
    </row>
    <row r="7" spans="1:11" x14ac:dyDescent="0.3">
      <c r="A7" s="2" t="s">
        <v>8</v>
      </c>
      <c r="B7" s="2" t="s">
        <v>9</v>
      </c>
    </row>
    <row r="8" spans="1:11" x14ac:dyDescent="0.3">
      <c r="A8" s="4" t="s">
        <v>10</v>
      </c>
    </row>
    <row r="10" spans="1:11" s="6" customFormat="1" ht="43.8" thickBot="1" x14ac:dyDescent="0.35">
      <c r="A10" s="5" t="s">
        <v>11</v>
      </c>
      <c r="B10" s="5">
        <v>2009</v>
      </c>
      <c r="C10" s="5">
        <v>2010</v>
      </c>
      <c r="D10" s="5">
        <v>2011</v>
      </c>
      <c r="E10" s="5">
        <v>2012</v>
      </c>
      <c r="F10" s="5">
        <v>2013</v>
      </c>
      <c r="G10" s="5">
        <v>2014</v>
      </c>
      <c r="H10" s="5">
        <v>2015</v>
      </c>
      <c r="I10" s="32">
        <v>2016</v>
      </c>
      <c r="J10" s="25" t="s">
        <v>49</v>
      </c>
      <c r="K10" s="11" t="s">
        <v>81</v>
      </c>
    </row>
    <row r="11" spans="1:11" ht="15" thickBot="1" x14ac:dyDescent="0.35">
      <c r="A11" s="7" t="s">
        <v>12</v>
      </c>
      <c r="B11" s="8">
        <v>62835656</v>
      </c>
      <c r="C11" s="8">
        <v>68464751</v>
      </c>
      <c r="D11" s="8">
        <v>74583118</v>
      </c>
      <c r="E11" s="8">
        <v>69231303</v>
      </c>
      <c r="F11" s="8">
        <v>70635236</v>
      </c>
      <c r="G11" s="8">
        <v>95049622</v>
      </c>
      <c r="H11" s="30">
        <v>124148893</v>
      </c>
      <c r="I11" s="33">
        <v>188878865</v>
      </c>
      <c r="J11" s="31">
        <f>ROUND((G11+H11+I11)/3,0)</f>
        <v>136025793</v>
      </c>
      <c r="K11" s="13">
        <f>ROUND(J11/$J$11,3)</f>
        <v>1</v>
      </c>
    </row>
    <row r="12" spans="1:11" x14ac:dyDescent="0.3">
      <c r="A12" s="9" t="s">
        <v>39</v>
      </c>
      <c r="B12" s="10">
        <v>3254150</v>
      </c>
      <c r="C12" s="10">
        <v>3439391</v>
      </c>
      <c r="D12" s="10">
        <v>6399057</v>
      </c>
      <c r="E12" s="10">
        <v>8069798</v>
      </c>
      <c r="F12" s="10">
        <v>13849513</v>
      </c>
      <c r="G12" s="10">
        <v>21658423</v>
      </c>
      <c r="H12" s="10">
        <v>24284763</v>
      </c>
      <c r="I12" s="26">
        <v>26626180</v>
      </c>
      <c r="J12" s="27">
        <f>ROUND((G12+H12+I12)/3,0)</f>
        <v>24189789</v>
      </c>
      <c r="K12" s="13">
        <f>ROUND(J12/$J$11,3)</f>
        <v>0.17799999999999999</v>
      </c>
    </row>
    <row r="13" spans="1:11" x14ac:dyDescent="0.3">
      <c r="A13" s="9" t="s">
        <v>31</v>
      </c>
      <c r="B13" s="10">
        <v>13749460</v>
      </c>
      <c r="C13" s="10">
        <v>13049658</v>
      </c>
      <c r="D13" s="10">
        <v>12703197</v>
      </c>
      <c r="E13" s="10">
        <v>9619913</v>
      </c>
      <c r="F13" s="10">
        <v>8469953</v>
      </c>
      <c r="G13" s="10">
        <v>10362467</v>
      </c>
      <c r="H13" s="10">
        <v>16636302</v>
      </c>
      <c r="I13" s="10">
        <v>27974746</v>
      </c>
      <c r="J13" s="12">
        <f>ROUND((G13+H13+I13)/3,0)</f>
        <v>18324505</v>
      </c>
      <c r="K13" s="13">
        <f t="shared" ref="K13:K47" si="0">ROUND(J13/$J$11,3)</f>
        <v>0.13500000000000001</v>
      </c>
    </row>
    <row r="14" spans="1:11" x14ac:dyDescent="0.3">
      <c r="A14" s="9" t="s">
        <v>16</v>
      </c>
      <c r="B14" s="10">
        <v>3554599</v>
      </c>
      <c r="C14" s="10">
        <v>4564927</v>
      </c>
      <c r="D14" s="10">
        <v>5393576</v>
      </c>
      <c r="E14" s="10">
        <v>5033676</v>
      </c>
      <c r="F14" s="10">
        <v>4204748</v>
      </c>
      <c r="G14" s="10">
        <v>8141720</v>
      </c>
      <c r="H14" s="10">
        <v>12150378</v>
      </c>
      <c r="I14" s="10">
        <v>31116281</v>
      </c>
      <c r="J14" s="12">
        <f>ROUND((G14+H14+I14)/3,0)</f>
        <v>17136126</v>
      </c>
      <c r="K14" s="13">
        <f t="shared" si="0"/>
        <v>0.126</v>
      </c>
    </row>
    <row r="15" spans="1:11" x14ac:dyDescent="0.3">
      <c r="A15" s="9" t="s">
        <v>23</v>
      </c>
      <c r="B15" s="10">
        <v>7118781</v>
      </c>
      <c r="C15" s="10">
        <v>10085495</v>
      </c>
      <c r="D15" s="10">
        <v>11322958</v>
      </c>
      <c r="E15" s="10">
        <v>12250297</v>
      </c>
      <c r="F15" s="10">
        <v>12779368</v>
      </c>
      <c r="G15" s="10">
        <v>16155200</v>
      </c>
      <c r="H15" s="10">
        <v>16520194</v>
      </c>
      <c r="I15" s="10">
        <v>18159347</v>
      </c>
      <c r="J15" s="12">
        <f>ROUND((G15+H15+I15)/3,0)</f>
        <v>16944914</v>
      </c>
      <c r="K15" s="13">
        <f t="shared" si="0"/>
        <v>0.125</v>
      </c>
    </row>
    <row r="16" spans="1:11" x14ac:dyDescent="0.3">
      <c r="A16" s="9" t="s">
        <v>34</v>
      </c>
      <c r="B16" s="10">
        <v>10279033</v>
      </c>
      <c r="C16" s="10">
        <v>6978588</v>
      </c>
      <c r="D16" s="10">
        <v>5357699</v>
      </c>
      <c r="E16" s="10">
        <v>4223812</v>
      </c>
      <c r="F16" s="10">
        <v>3986883</v>
      </c>
      <c r="G16" s="10">
        <v>7246491</v>
      </c>
      <c r="H16" s="10">
        <v>11251216</v>
      </c>
      <c r="I16" s="10">
        <v>18329844</v>
      </c>
      <c r="J16" s="12">
        <f>ROUND((G16+H16+I16)/3,0)</f>
        <v>12275850</v>
      </c>
      <c r="K16" s="13">
        <f t="shared" si="0"/>
        <v>0.09</v>
      </c>
    </row>
    <row r="17" spans="1:11" x14ac:dyDescent="0.3">
      <c r="A17" s="9" t="s">
        <v>18</v>
      </c>
      <c r="B17" s="10">
        <v>8783682</v>
      </c>
      <c r="C17" s="10">
        <v>8376239</v>
      </c>
      <c r="D17" s="10">
        <v>7855100</v>
      </c>
      <c r="E17" s="10">
        <v>7015621</v>
      </c>
      <c r="F17" s="10">
        <v>5806277</v>
      </c>
      <c r="G17" s="10">
        <v>6943031</v>
      </c>
      <c r="H17" s="10">
        <v>6831272</v>
      </c>
      <c r="I17" s="10">
        <v>14761875</v>
      </c>
      <c r="J17" s="12">
        <f>ROUND((G17+H17+I17)/3,0)</f>
        <v>9512059</v>
      </c>
      <c r="K17" s="13">
        <f t="shared" si="0"/>
        <v>7.0000000000000007E-2</v>
      </c>
    </row>
    <row r="18" spans="1:11" x14ac:dyDescent="0.3">
      <c r="A18" s="9" t="s">
        <v>30</v>
      </c>
      <c r="B18" s="10">
        <v>3697689</v>
      </c>
      <c r="C18" s="10">
        <v>3873874</v>
      </c>
      <c r="D18" s="10">
        <v>2841369</v>
      </c>
      <c r="E18" s="10">
        <v>2496339</v>
      </c>
      <c r="F18" s="10">
        <v>2840084</v>
      </c>
      <c r="G18" s="10">
        <v>3205958</v>
      </c>
      <c r="H18" s="10">
        <v>6560485</v>
      </c>
      <c r="I18" s="10">
        <v>8712025</v>
      </c>
      <c r="J18" s="12">
        <f>ROUND((G18+H18+I18)/3,0)</f>
        <v>6159489</v>
      </c>
      <c r="K18" s="13">
        <f t="shared" si="0"/>
        <v>4.4999999999999998E-2</v>
      </c>
    </row>
    <row r="19" spans="1:11" x14ac:dyDescent="0.3">
      <c r="A19" s="9" t="s">
        <v>35</v>
      </c>
      <c r="B19" s="10">
        <v>966</v>
      </c>
      <c r="C19" s="10">
        <v>1956855</v>
      </c>
      <c r="D19" s="10">
        <v>4386604</v>
      </c>
      <c r="E19" s="10">
        <v>5243174</v>
      </c>
      <c r="F19" s="10">
        <v>3168884</v>
      </c>
      <c r="G19" s="10">
        <v>3322295</v>
      </c>
      <c r="H19" s="10">
        <v>4221276</v>
      </c>
      <c r="I19" s="10">
        <v>4450450</v>
      </c>
      <c r="J19" s="12">
        <f>ROUND((G19+H19+I19)/3,0)</f>
        <v>3998007</v>
      </c>
      <c r="K19" s="13">
        <f t="shared" si="0"/>
        <v>2.9000000000000001E-2</v>
      </c>
    </row>
    <row r="20" spans="1:11" x14ac:dyDescent="0.3">
      <c r="A20" s="9" t="s">
        <v>20</v>
      </c>
      <c r="B20" s="10">
        <v>1768948</v>
      </c>
      <c r="C20" s="10">
        <v>2058604</v>
      </c>
      <c r="D20" s="10">
        <v>2962968</v>
      </c>
      <c r="E20" s="10">
        <v>2251115</v>
      </c>
      <c r="F20" s="10">
        <v>2240235</v>
      </c>
      <c r="G20" s="10">
        <v>2485756</v>
      </c>
      <c r="H20" s="10">
        <v>4038990</v>
      </c>
      <c r="I20" s="10">
        <v>5453180</v>
      </c>
      <c r="J20" s="12">
        <f>ROUND((G20+H20+I20)/3,0)</f>
        <v>3992642</v>
      </c>
      <c r="K20" s="13">
        <f t="shared" si="0"/>
        <v>2.9000000000000001E-2</v>
      </c>
    </row>
    <row r="21" spans="1:11" x14ac:dyDescent="0.3">
      <c r="A21" s="9" t="s">
        <v>19</v>
      </c>
      <c r="B21" s="10">
        <v>3489865</v>
      </c>
      <c r="C21" s="10">
        <v>4470901</v>
      </c>
      <c r="D21" s="10">
        <v>4188212</v>
      </c>
      <c r="E21" s="10">
        <v>2501242</v>
      </c>
      <c r="F21" s="10">
        <v>2920624</v>
      </c>
      <c r="G21" s="10">
        <v>3257552</v>
      </c>
      <c r="H21" s="10">
        <v>3358326</v>
      </c>
      <c r="I21" s="10">
        <v>4950013</v>
      </c>
      <c r="J21" s="12">
        <f>ROUND((G21+H21+I21)/3,0)</f>
        <v>3855297</v>
      </c>
      <c r="K21" s="13">
        <f t="shared" si="0"/>
        <v>2.8000000000000001E-2</v>
      </c>
    </row>
    <row r="22" spans="1:11" x14ac:dyDescent="0.3">
      <c r="A22" s="9" t="s">
        <v>27</v>
      </c>
      <c r="B22" s="10">
        <v>631781</v>
      </c>
      <c r="C22" s="10">
        <v>1195286</v>
      </c>
      <c r="D22" s="10">
        <v>2053147</v>
      </c>
      <c r="E22" s="10">
        <v>1539739</v>
      </c>
      <c r="F22" s="10">
        <v>1146471</v>
      </c>
      <c r="G22" s="10">
        <v>1600656</v>
      </c>
      <c r="H22" s="10">
        <v>3491045</v>
      </c>
      <c r="I22" s="10">
        <v>4630662</v>
      </c>
      <c r="J22" s="12">
        <f>ROUND((G22+H22+I22)/3,0)</f>
        <v>3240788</v>
      </c>
      <c r="K22" s="13">
        <f t="shared" si="0"/>
        <v>2.4E-2</v>
      </c>
    </row>
    <row r="23" spans="1:11" x14ac:dyDescent="0.3">
      <c r="A23" s="9" t="s">
        <v>29</v>
      </c>
      <c r="B23" s="10">
        <v>942055</v>
      </c>
      <c r="C23" s="10">
        <v>1570471</v>
      </c>
      <c r="D23" s="10">
        <v>2874307</v>
      </c>
      <c r="E23" s="10">
        <v>2634039</v>
      </c>
      <c r="F23" s="10">
        <v>2070840</v>
      </c>
      <c r="G23" s="10">
        <v>2046338</v>
      </c>
      <c r="H23" s="10">
        <v>2326568</v>
      </c>
      <c r="I23" s="10">
        <v>5251549</v>
      </c>
      <c r="J23" s="12">
        <f>ROUND((G23+H23+I23)/3,0)</f>
        <v>3208152</v>
      </c>
      <c r="K23" s="13">
        <f t="shared" si="0"/>
        <v>2.4E-2</v>
      </c>
    </row>
    <row r="24" spans="1:11" x14ac:dyDescent="0.3">
      <c r="A24" s="9" t="s">
        <v>48</v>
      </c>
      <c r="B24" s="10">
        <v>1787428</v>
      </c>
      <c r="C24" s="10">
        <v>2819193</v>
      </c>
      <c r="D24" s="10">
        <v>2038112</v>
      </c>
      <c r="E24" s="10">
        <v>2206227</v>
      </c>
      <c r="F24" s="10">
        <v>2349489</v>
      </c>
      <c r="G24" s="10">
        <v>2652143</v>
      </c>
      <c r="H24" s="10">
        <v>2484239</v>
      </c>
      <c r="I24" s="10">
        <v>3690729</v>
      </c>
      <c r="J24" s="12">
        <f>ROUND((G24+H24+I24)/3,0)</f>
        <v>2942370</v>
      </c>
      <c r="K24" s="13">
        <f t="shared" si="0"/>
        <v>2.1999999999999999E-2</v>
      </c>
    </row>
    <row r="25" spans="1:11" x14ac:dyDescent="0.3">
      <c r="A25" s="9" t="s">
        <v>42</v>
      </c>
      <c r="B25" s="10">
        <v>904736</v>
      </c>
      <c r="C25" s="10">
        <v>1035209</v>
      </c>
      <c r="D25" s="10">
        <v>1244665</v>
      </c>
      <c r="E25" s="10">
        <v>1386858</v>
      </c>
      <c r="F25" s="10">
        <v>948516</v>
      </c>
      <c r="G25" s="10">
        <v>1700809</v>
      </c>
      <c r="H25" s="10">
        <v>1948015</v>
      </c>
      <c r="I25" s="10">
        <v>4716402</v>
      </c>
      <c r="J25" s="12">
        <f>ROUND((G25+H25+I25)/3,0)</f>
        <v>2788409</v>
      </c>
      <c r="K25" s="13">
        <f t="shared" si="0"/>
        <v>0.02</v>
      </c>
    </row>
    <row r="26" spans="1:11" x14ac:dyDescent="0.3">
      <c r="A26" s="9" t="s">
        <v>26</v>
      </c>
      <c r="B26" s="10">
        <v>290697</v>
      </c>
      <c r="C26" s="10">
        <v>119736</v>
      </c>
      <c r="D26" s="10">
        <v>114106</v>
      </c>
      <c r="E26" s="10">
        <v>88039</v>
      </c>
      <c r="F26" s="10">
        <v>162527</v>
      </c>
      <c r="G26" s="10">
        <v>418814</v>
      </c>
      <c r="H26" s="10">
        <v>1728223</v>
      </c>
      <c r="I26" s="10">
        <v>2034344</v>
      </c>
      <c r="J26" s="12">
        <f>ROUND((G26+H26+I26)/3,0)</f>
        <v>1393794</v>
      </c>
      <c r="K26" s="13">
        <f t="shared" si="0"/>
        <v>0.01</v>
      </c>
    </row>
    <row r="27" spans="1:11" x14ac:dyDescent="0.3">
      <c r="A27" s="9" t="s">
        <v>15</v>
      </c>
      <c r="B27" s="10">
        <v>728776</v>
      </c>
      <c r="C27" s="10">
        <v>831326</v>
      </c>
      <c r="D27" s="10">
        <v>718903</v>
      </c>
      <c r="E27" s="10">
        <v>528840</v>
      </c>
      <c r="F27" s="10">
        <v>628916</v>
      </c>
      <c r="G27" s="10">
        <v>671887</v>
      </c>
      <c r="H27" s="10">
        <v>1126259</v>
      </c>
      <c r="I27" s="10">
        <v>1620374</v>
      </c>
      <c r="J27" s="12">
        <f>ROUND((G27+H27+I27)/3,0)</f>
        <v>1139507</v>
      </c>
      <c r="K27" s="13">
        <f t="shared" si="0"/>
        <v>8.0000000000000002E-3</v>
      </c>
    </row>
    <row r="28" spans="1:11" x14ac:dyDescent="0.3">
      <c r="A28" s="9" t="s">
        <v>21</v>
      </c>
      <c r="B28" s="10">
        <v>225945</v>
      </c>
      <c r="C28" s="10">
        <v>253752</v>
      </c>
      <c r="D28" s="10">
        <v>378541</v>
      </c>
      <c r="E28" s="10">
        <v>637712</v>
      </c>
      <c r="F28" s="10">
        <v>358228</v>
      </c>
      <c r="G28" s="10">
        <v>469046</v>
      </c>
      <c r="H28" s="10">
        <v>1141596</v>
      </c>
      <c r="I28" s="10">
        <v>1221205</v>
      </c>
      <c r="J28" s="12">
        <f>ROUND((G28+H28+I28)/3,0)</f>
        <v>943949</v>
      </c>
      <c r="K28" s="13">
        <f t="shared" si="0"/>
        <v>7.0000000000000001E-3</v>
      </c>
    </row>
    <row r="29" spans="1:11" x14ac:dyDescent="0.3">
      <c r="A29" s="9" t="s">
        <v>28</v>
      </c>
      <c r="B29" s="10">
        <v>122339</v>
      </c>
      <c r="C29" s="10">
        <v>280036</v>
      </c>
      <c r="D29" s="10">
        <v>246137</v>
      </c>
      <c r="E29" s="10">
        <v>153434</v>
      </c>
      <c r="F29" s="10">
        <v>231722</v>
      </c>
      <c r="G29" s="10">
        <v>414272</v>
      </c>
      <c r="H29" s="10">
        <v>563726</v>
      </c>
      <c r="I29" s="10">
        <v>1151228</v>
      </c>
      <c r="J29" s="12">
        <f>ROUND((G29+H29+I29)/3,0)</f>
        <v>709742</v>
      </c>
      <c r="K29" s="13">
        <f t="shared" si="0"/>
        <v>5.0000000000000001E-3</v>
      </c>
    </row>
    <row r="30" spans="1:11" x14ac:dyDescent="0.3">
      <c r="A30" s="9" t="s">
        <v>25</v>
      </c>
      <c r="B30" s="10">
        <v>597508</v>
      </c>
      <c r="C30" s="10">
        <v>414050</v>
      </c>
      <c r="D30" s="10">
        <v>582619</v>
      </c>
      <c r="E30" s="10">
        <v>574662</v>
      </c>
      <c r="F30" s="10">
        <v>693302</v>
      </c>
      <c r="G30" s="10">
        <v>993521</v>
      </c>
      <c r="H30" s="10">
        <v>840154</v>
      </c>
      <c r="I30" s="10">
        <v>260371</v>
      </c>
      <c r="J30" s="12">
        <f>ROUND((G30+H30+I30)/3,0)</f>
        <v>698015</v>
      </c>
      <c r="K30" s="13">
        <f t="shared" si="0"/>
        <v>5.0000000000000001E-3</v>
      </c>
    </row>
    <row r="31" spans="1:11" x14ac:dyDescent="0.3">
      <c r="A31" s="9" t="s">
        <v>37</v>
      </c>
      <c r="B31" s="10">
        <v>443435</v>
      </c>
      <c r="C31" s="10">
        <v>602193</v>
      </c>
      <c r="D31" s="10">
        <v>493298</v>
      </c>
      <c r="E31" s="10">
        <v>337915</v>
      </c>
      <c r="F31" s="10">
        <v>200632</v>
      </c>
      <c r="G31" s="10">
        <v>91318</v>
      </c>
      <c r="H31" s="10">
        <v>518887</v>
      </c>
      <c r="I31" s="10">
        <v>977187</v>
      </c>
      <c r="J31" s="12">
        <f>ROUND((G31+H31+I31)/3,0)</f>
        <v>529131</v>
      </c>
      <c r="K31" s="13">
        <f t="shared" si="0"/>
        <v>4.0000000000000001E-3</v>
      </c>
    </row>
    <row r="32" spans="1:11" x14ac:dyDescent="0.3">
      <c r="A32" s="9" t="s">
        <v>47</v>
      </c>
      <c r="B32" s="10">
        <v>125357</v>
      </c>
      <c r="C32" s="10">
        <v>60067</v>
      </c>
      <c r="D32" s="10">
        <v>54790</v>
      </c>
      <c r="E32" s="10">
        <v>143182</v>
      </c>
      <c r="F32" s="10">
        <v>1192506</v>
      </c>
      <c r="G32" s="10">
        <v>229346</v>
      </c>
      <c r="H32" s="10">
        <v>357598</v>
      </c>
      <c r="I32" s="10">
        <v>535978</v>
      </c>
      <c r="J32" s="12">
        <f>ROUND((G32+H32+I32)/3,0)</f>
        <v>374307</v>
      </c>
      <c r="K32" s="13">
        <f t="shared" si="0"/>
        <v>3.0000000000000001E-3</v>
      </c>
    </row>
    <row r="33" spans="1:11" x14ac:dyDescent="0.3">
      <c r="A33" s="9" t="s">
        <v>44</v>
      </c>
      <c r="B33" s="10">
        <v>53460</v>
      </c>
      <c r="C33" s="10">
        <v>56861</v>
      </c>
      <c r="D33" s="10">
        <v>20324</v>
      </c>
      <c r="E33" s="10">
        <v>6920</v>
      </c>
      <c r="F33" s="10">
        <v>15056</v>
      </c>
      <c r="G33" s="10">
        <v>189054</v>
      </c>
      <c r="H33" s="10">
        <v>248347</v>
      </c>
      <c r="I33" s="10">
        <v>515231</v>
      </c>
      <c r="J33" s="12">
        <f>ROUND((G33+H33+I33)/3,0)</f>
        <v>317544</v>
      </c>
      <c r="K33" s="13">
        <f t="shared" si="0"/>
        <v>2E-3</v>
      </c>
    </row>
    <row r="34" spans="1:11" x14ac:dyDescent="0.3">
      <c r="A34" s="9" t="s">
        <v>43</v>
      </c>
      <c r="B34" s="10">
        <v>22283</v>
      </c>
      <c r="C34" s="10">
        <v>25172</v>
      </c>
      <c r="D34" s="10">
        <v>24445</v>
      </c>
      <c r="E34" s="10">
        <v>40833</v>
      </c>
      <c r="F34" s="10">
        <v>83644</v>
      </c>
      <c r="G34" s="10">
        <v>71475</v>
      </c>
      <c r="H34" s="10">
        <v>577268</v>
      </c>
      <c r="I34" s="10">
        <v>200366</v>
      </c>
      <c r="J34" s="12">
        <f>ROUND((G34+H34+I34)/3,0)</f>
        <v>283036</v>
      </c>
      <c r="K34" s="13">
        <f t="shared" si="0"/>
        <v>2E-3</v>
      </c>
    </row>
    <row r="35" spans="1:11" x14ac:dyDescent="0.3">
      <c r="A35" s="9" t="s">
        <v>45</v>
      </c>
      <c r="B35" s="10">
        <v>10845</v>
      </c>
      <c r="C35" s="10">
        <v>40131</v>
      </c>
      <c r="D35" s="10">
        <v>6367</v>
      </c>
      <c r="E35" s="10">
        <v>12953</v>
      </c>
      <c r="F35" s="10">
        <v>3348</v>
      </c>
      <c r="G35" s="10">
        <v>10343</v>
      </c>
      <c r="H35" s="10">
        <v>127804</v>
      </c>
      <c r="I35" s="10">
        <v>609629</v>
      </c>
      <c r="J35" s="12">
        <f>ROUND((G35+H35+I35)/3,0)</f>
        <v>249259</v>
      </c>
      <c r="K35" s="13">
        <f t="shared" si="0"/>
        <v>2E-3</v>
      </c>
    </row>
    <row r="36" spans="1:11" x14ac:dyDescent="0.3">
      <c r="A36" s="9" t="s">
        <v>40</v>
      </c>
      <c r="B36" s="10">
        <v>64238</v>
      </c>
      <c r="C36" s="10">
        <v>147503</v>
      </c>
      <c r="D36" s="10">
        <v>163500</v>
      </c>
      <c r="E36" s="10">
        <v>152863</v>
      </c>
      <c r="F36" s="10">
        <v>157743</v>
      </c>
      <c r="G36" s="10">
        <v>259414</v>
      </c>
      <c r="H36" s="10">
        <v>227157</v>
      </c>
      <c r="I36" s="10">
        <v>231266</v>
      </c>
      <c r="J36" s="12">
        <f>ROUND((G36+H36+I36)/3,0)</f>
        <v>239279</v>
      </c>
      <c r="K36" s="13">
        <f t="shared" si="0"/>
        <v>2E-3</v>
      </c>
    </row>
    <row r="37" spans="1:11" x14ac:dyDescent="0.3">
      <c r="A37" s="9" t="s">
        <v>32</v>
      </c>
      <c r="B37" s="10">
        <v>2144</v>
      </c>
      <c r="C37" s="10">
        <v>8955</v>
      </c>
      <c r="D37" s="10">
        <v>5102</v>
      </c>
      <c r="E37" s="10">
        <v>22200</v>
      </c>
      <c r="F37" s="10">
        <v>34592</v>
      </c>
      <c r="G37" s="10">
        <v>93277</v>
      </c>
      <c r="H37" s="10">
        <v>173953</v>
      </c>
      <c r="I37" s="10">
        <v>274747</v>
      </c>
      <c r="J37" s="12">
        <f>ROUND((G37+H37+I37)/3,0)</f>
        <v>180659</v>
      </c>
      <c r="K37" s="13">
        <f t="shared" si="0"/>
        <v>1E-3</v>
      </c>
    </row>
    <row r="38" spans="1:11" x14ac:dyDescent="0.3">
      <c r="A38" s="9" t="s">
        <v>36</v>
      </c>
      <c r="B38" s="10">
        <v>8379</v>
      </c>
      <c r="C38" s="10">
        <v>11363</v>
      </c>
      <c r="D38" s="10">
        <v>13940</v>
      </c>
      <c r="E38" s="10">
        <v>1383</v>
      </c>
      <c r="F38" s="10">
        <v>44377</v>
      </c>
      <c r="G38" s="10">
        <v>150804</v>
      </c>
      <c r="H38" s="10">
        <v>69064</v>
      </c>
      <c r="I38" s="10">
        <v>221126</v>
      </c>
      <c r="J38" s="12">
        <f>ROUND((G38+H38+I38)/3,0)</f>
        <v>146998</v>
      </c>
      <c r="K38" s="13">
        <f t="shared" si="0"/>
        <v>1E-3</v>
      </c>
    </row>
    <row r="39" spans="1:11" x14ac:dyDescent="0.3">
      <c r="A39" s="9" t="s">
        <v>22</v>
      </c>
      <c r="B39" s="10">
        <v>102410</v>
      </c>
      <c r="C39" s="10">
        <v>26973</v>
      </c>
      <c r="D39" s="10">
        <v>25963</v>
      </c>
      <c r="E39" s="10">
        <v>10500</v>
      </c>
      <c r="F39" s="10">
        <v>28781</v>
      </c>
      <c r="G39" s="10">
        <v>73963</v>
      </c>
      <c r="H39" s="10">
        <v>162351</v>
      </c>
      <c r="I39" s="10">
        <v>91287</v>
      </c>
      <c r="J39" s="12">
        <f>ROUND((G39+H39+I39)/3,0)</f>
        <v>109200</v>
      </c>
      <c r="K39" s="13">
        <f t="shared" si="0"/>
        <v>1E-3</v>
      </c>
    </row>
    <row r="40" spans="1:11" x14ac:dyDescent="0.3">
      <c r="A40" s="9" t="s">
        <v>24</v>
      </c>
      <c r="B40" s="10">
        <v>14566</v>
      </c>
      <c r="C40" s="10">
        <v>75069</v>
      </c>
      <c r="D40" s="10">
        <v>10663</v>
      </c>
      <c r="E40" s="10">
        <v>19004</v>
      </c>
      <c r="F40" s="10">
        <v>2103</v>
      </c>
      <c r="G40" s="10">
        <v>548</v>
      </c>
      <c r="H40" s="10">
        <v>71530</v>
      </c>
      <c r="I40" s="10">
        <v>48763</v>
      </c>
      <c r="J40" s="12">
        <f>ROUND((G40+H40+I40)/3,0)</f>
        <v>40280</v>
      </c>
      <c r="K40" s="13">
        <f t="shared" si="0"/>
        <v>0</v>
      </c>
    </row>
    <row r="41" spans="1:11" x14ac:dyDescent="0.3">
      <c r="A41" s="9" t="s">
        <v>46</v>
      </c>
      <c r="B41" s="10">
        <v>14134</v>
      </c>
      <c r="C41" s="10">
        <v>6219</v>
      </c>
      <c r="D41" s="10">
        <v>23689</v>
      </c>
      <c r="E41" s="10">
        <v>13319</v>
      </c>
      <c r="F41" s="10">
        <v>10266</v>
      </c>
      <c r="G41" s="10">
        <v>14706</v>
      </c>
      <c r="H41" s="10">
        <v>67302</v>
      </c>
      <c r="I41" s="10">
        <v>8782</v>
      </c>
      <c r="J41" s="12">
        <f>ROUND((G41+H41+I41)/3,0)</f>
        <v>30263</v>
      </c>
      <c r="K41" s="13">
        <f t="shared" si="0"/>
        <v>0</v>
      </c>
    </row>
    <row r="42" spans="1:11" x14ac:dyDescent="0.3">
      <c r="A42" s="9" t="s">
        <v>13</v>
      </c>
      <c r="B42" s="10" t="s">
        <v>0</v>
      </c>
      <c r="C42" s="10">
        <v>1352</v>
      </c>
      <c r="D42" s="10">
        <v>7441</v>
      </c>
      <c r="E42" s="10">
        <v>3233</v>
      </c>
      <c r="F42" s="10">
        <v>1394</v>
      </c>
      <c r="G42" s="10">
        <v>77163</v>
      </c>
      <c r="H42" s="10">
        <v>5010</v>
      </c>
      <c r="I42" s="10">
        <v>0</v>
      </c>
      <c r="J42" s="12">
        <f>ROUND((G42+H42+I42)/3,0)</f>
        <v>27391</v>
      </c>
      <c r="K42" s="13">
        <f t="shared" si="0"/>
        <v>0</v>
      </c>
    </row>
    <row r="43" spans="1:11" x14ac:dyDescent="0.3">
      <c r="A43" s="9" t="s">
        <v>33</v>
      </c>
      <c r="B43" s="10">
        <v>25315</v>
      </c>
      <c r="C43" s="10">
        <v>1279</v>
      </c>
      <c r="D43" s="10">
        <v>46699</v>
      </c>
      <c r="E43" s="10">
        <v>7124</v>
      </c>
      <c r="F43" s="10">
        <v>822</v>
      </c>
      <c r="G43" s="10">
        <v>5354</v>
      </c>
      <c r="H43" s="10">
        <v>13282</v>
      </c>
      <c r="I43" s="10">
        <v>31051</v>
      </c>
      <c r="J43" s="12">
        <f>ROUND((G43+H43+I43)/3,0)</f>
        <v>16562</v>
      </c>
      <c r="K43" s="13">
        <f t="shared" si="0"/>
        <v>0</v>
      </c>
    </row>
    <row r="44" spans="1:11" x14ac:dyDescent="0.3">
      <c r="A44" s="9" t="s">
        <v>38</v>
      </c>
      <c r="B44" s="10" t="s">
        <v>0</v>
      </c>
      <c r="C44" s="10">
        <v>19</v>
      </c>
      <c r="D44" s="10">
        <v>193</v>
      </c>
      <c r="E44" s="10">
        <v>121</v>
      </c>
      <c r="F44" s="10">
        <v>197</v>
      </c>
      <c r="G44" s="10">
        <v>21183</v>
      </c>
      <c r="H44" s="10">
        <v>10418</v>
      </c>
      <c r="I44" s="10">
        <v>6901</v>
      </c>
      <c r="J44" s="12">
        <f>ROUND((G44+H44+I44)/3,0)</f>
        <v>12834</v>
      </c>
      <c r="K44" s="13">
        <f t="shared" si="0"/>
        <v>0</v>
      </c>
    </row>
    <row r="45" spans="1:11" x14ac:dyDescent="0.3">
      <c r="A45" s="9" t="s">
        <v>41</v>
      </c>
      <c r="B45" s="10">
        <v>4019</v>
      </c>
      <c r="C45" s="10">
        <v>24604</v>
      </c>
      <c r="D45" s="10">
        <v>3734</v>
      </c>
      <c r="E45" s="10">
        <v>2656</v>
      </c>
      <c r="F45" s="10">
        <v>2312</v>
      </c>
      <c r="G45" s="10">
        <v>9610</v>
      </c>
      <c r="H45" s="10">
        <v>2144</v>
      </c>
      <c r="I45" s="10">
        <v>3715</v>
      </c>
      <c r="J45" s="12">
        <f>ROUND((G45+H45+I45)/3,0)</f>
        <v>5156</v>
      </c>
      <c r="K45" s="13">
        <f t="shared" si="0"/>
        <v>0</v>
      </c>
    </row>
    <row r="46" spans="1:11" x14ac:dyDescent="0.3">
      <c r="A46" s="9" t="s">
        <v>14</v>
      </c>
      <c r="B46" s="10">
        <v>5561</v>
      </c>
      <c r="C46" s="10">
        <v>1113</v>
      </c>
      <c r="D46" s="10">
        <v>18988</v>
      </c>
      <c r="E46" s="10">
        <v>1379</v>
      </c>
      <c r="F46" s="10">
        <v>224</v>
      </c>
      <c r="G46" s="10">
        <v>4896</v>
      </c>
      <c r="H46" s="10">
        <v>4308</v>
      </c>
      <c r="I46" s="10">
        <v>4236</v>
      </c>
      <c r="J46" s="12">
        <f>ROUND((G46+H46+I46)/3,0)</f>
        <v>4480</v>
      </c>
      <c r="K46" s="13">
        <f t="shared" si="0"/>
        <v>0</v>
      </c>
    </row>
    <row r="47" spans="1:11" x14ac:dyDescent="0.3">
      <c r="A47" s="9" t="s">
        <v>17</v>
      </c>
      <c r="B47" s="10">
        <v>5527</v>
      </c>
      <c r="C47" s="10">
        <v>305</v>
      </c>
      <c r="D47" s="10" t="s">
        <v>0</v>
      </c>
      <c r="E47" s="10" t="s">
        <v>0</v>
      </c>
      <c r="F47" s="10">
        <v>671</v>
      </c>
      <c r="G47" s="10">
        <v>419</v>
      </c>
      <c r="H47" s="10">
        <v>3628</v>
      </c>
      <c r="I47" s="10">
        <v>1970</v>
      </c>
      <c r="J47" s="12">
        <f>ROUND((G47+H47+I47)/3,0)</f>
        <v>2006</v>
      </c>
      <c r="K47" s="13">
        <f t="shared" si="0"/>
        <v>0</v>
      </c>
    </row>
  </sheetData>
  <sortState ref="A12:J47">
    <sortCondition descending="1" ref="J12:J47"/>
  </sortState>
  <hyperlinks>
    <hyperlink ref="A8" location="'TOC'!A3" display="Back to TOC"/>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Import by countries</vt:lpstr>
      <vt:lpstr>Import by products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RL</cp:lastModifiedBy>
  <dcterms:created xsi:type="dcterms:W3CDTF">2017-06-07T15:01:45Z</dcterms:created>
  <dcterms:modified xsi:type="dcterms:W3CDTF">2017-06-07T15:25:55Z</dcterms:modified>
</cp:coreProperties>
</file>